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DE18BC86-4F10-413C-AA7A-B6AA8BDE969F}" xr6:coauthVersionLast="36" xr6:coauthVersionMax="46" xr10:uidLastSave="{00000000-0000-0000-0000-000000000000}"/>
  <bookViews>
    <workbookView xWindow="20370" yWindow="-120" windowWidth="19440" windowHeight="15000" tabRatio="83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CO34" i="10" l="1"/>
</calcChain>
</file>

<file path=xl/sharedStrings.xml><?xml version="1.0" encoding="utf-8"?>
<sst xmlns="http://schemas.openxmlformats.org/spreadsheetml/2006/main" count="1058" uniqueCount="561">
  <si>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</si>
  <si>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</si>
  <si>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</si>
  <si>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</si>
  <si>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</si>
  <si>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</si>
  <si>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</si>
  <si>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</si>
  <si>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</si>
  <si>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</si>
  <si>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</si>
  <si>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</si>
  <si>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</si>
  <si>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</si>
  <si>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</si>
  <si>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</si>
  <si>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</si>
  <si>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</si>
  <si>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</si>
  <si>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</si>
  <si>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</si>
  <si>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</si>
  <si>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</si>
  <si>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</si>
  <si>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</si>
  <si>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</si>
  <si>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</si>
  <si>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</si>
  <si>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</si>
  <si>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</si>
  <si>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</si>
  <si>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</si>
  <si>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</si>
  <si>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</si>
  <si>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</si>
  <si>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</si>
  <si>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</si>
  <si>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</si>
  <si>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</si>
  <si>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</si>
  <si>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</si>
  <si>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</si>
  <si>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</si>
  <si>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</si>
  <si>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</si>
  <si>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</si>
  <si>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</si>
  <si>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</si>
  <si>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</si>
  <si>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</si>
  <si>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</si>
  <si>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</si>
  <si>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</si>
  <si>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</si>
  <si>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</si>
  <si>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</si>
  <si>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</si>
  <si>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</si>
  <si>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</si>
  <si>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</si>
  <si>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</si>
  <si>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</si>
  <si>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</si>
  <si>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</si>
  <si>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</si>
  <si>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</si>
  <si>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</si>
  <si>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</si>
  <si>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</si>
  <si>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</si>
  <si>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</si>
  <si>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</si>
  <si>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</si>
  <si>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</si>
  <si>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</si>
  <si>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</si>
  <si>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</si>
  <si>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</si>
  <si>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</si>
  <si>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</si>
  <si>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</si>
  <si>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</si>
  <si>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</si>
  <si>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</si>
  <si>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</si>
  <si>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</si>
  <si>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</si>
  <si>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</si>
  <si>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</si>
  <si>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</si>
  <si>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</si>
  <si>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</si>
  <si>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</si>
  <si>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</si>
  <si>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西之表市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</si>
  <si>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</si>
  <si>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</si>
  <si>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</si>
  <si>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</si>
  <si>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</si>
  <si>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</si>
  <si>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</si>
  <si>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</si>
  <si>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</si>
  <si>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</si>
  <si>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</si>
  <si>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</si>
  <si>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</si>
  <si>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</si>
  <si>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</si>
  <si>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</si>
  <si>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</si>
  <si>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</si>
  <si>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</si>
  <si>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</si>
  <si>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</si>
  <si>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</si>
  <si>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</si>
  <si>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</si>
  <si>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</si>
  <si>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</si>
  <si>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</si>
  <si>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</si>
  <si>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</si>
  <si>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</si>
  <si>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</si>
  <si>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</si>
  <si>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</si>
  <si>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</si>
  <si>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</si>
  <si>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</si>
  <si>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</si>
  <si>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</si>
  <si>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</si>
  <si>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</si>
  <si>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</si>
  <si>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</si>
  <si>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</si>
  <si>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</si>
  <si>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</si>
  <si>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</si>
  <si>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</si>
  <si>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</si>
  <si>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</si>
  <si>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</si>
  <si>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</si>
  <si>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</si>
  <si>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</si>
  <si>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</si>
  <si>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</si>
  <si>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</si>
  <si>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</si>
  <si>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</si>
  <si>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</si>
  <si>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</si>
  <si>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</si>
  <si>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</si>
  <si>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</si>
  <si>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</si>
  <si>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</si>
  <si>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</si>
  <si>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</si>
  <si>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</si>
  <si>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</si>
  <si>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</si>
  <si>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</si>
  <si>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</si>
  <si>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</si>
  <si>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</si>
  <si>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</si>
  <si>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</si>
  <si>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</si>
  <si>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</si>
  <si>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</si>
  <si>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</si>
  <si>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</si>
  <si>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</si>
  <si>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</si>
  <si>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</si>
  <si>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</si>
  <si>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</si>
  <si>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</si>
  <si>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</si>
  <si>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</si>
  <si>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</si>
  <si>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</si>
  <si>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</si>
  <si>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</si>
  <si>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</si>
  <si>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</si>
  <si>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</si>
  <si>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</si>
  <si>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</si>
  <si>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</si>
  <si>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</si>
  <si>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</si>
  <si>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</si>
  <si>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</si>
  <si>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</si>
  <si>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</si>
  <si>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</si>
  <si>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</si>
  <si>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</si>
  <si>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鹿児島県西之表市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</si>
  <si>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</si>
  <si>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</si>
  <si>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</si>
  <si>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</si>
  <si>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</si>
  <si>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</si>
  <si>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</si>
  <si>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</si>
  <si>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</si>
  <si>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</si>
  <si>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</si>
  <si>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</si>
  <si>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</si>
  <si>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</si>
  <si>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</si>
  <si>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</si>
  <si>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</si>
  <si>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</si>
  <si>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</si>
  <si>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</si>
  <si>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</si>
  <si>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</si>
  <si>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</si>
  <si>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</si>
  <si>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</si>
  <si>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</si>
  <si>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</si>
  <si>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</si>
  <si>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</si>
  <si>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</si>
  <si>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</si>
  <si>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</si>
  <si>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</si>
  <si>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</si>
  <si>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</si>
  <si>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</si>
  <si>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</si>
  <si>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</si>
  <si>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</si>
  <si>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</si>
  <si>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</si>
  <si>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</si>
  <si>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</si>
  <si>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</si>
  <si>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</si>
  <si>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</si>
  <si>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</si>
  <si>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</si>
  <si>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</si>
  <si>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</si>
  <si>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</si>
  <si>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</si>
  <si>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</si>
  <si>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</si>
  <si>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</si>
  <si>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</si>
  <si>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</si>
  <si>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</si>
  <si>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</si>
  <si>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</si>
  <si>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</si>
  <si>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</si>
  <si>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</si>
  <si>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</si>
  <si>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</si>
  <si>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</si>
  <si>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</si>
  <si>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</si>
  <si>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</si>
  <si>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</si>
  <si>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</si>
  <si>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</si>
  <si>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</si>
  <si>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</si>
  <si>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</si>
  <si>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</si>
  <si>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</si>
  <si>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</si>
  <si>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</si>
  <si>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</si>
  <si>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</si>
  <si>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</si>
  <si>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</si>
  <si>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</si>
  <si>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</si>
  <si>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</si>
  <si>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</si>
  <si>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</si>
  <si>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</si>
  <si>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</si>
  <si>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</si>
  <si>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</si>
  <si>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</si>
  <si>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</si>
  <si>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</si>
  <si>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</si>
  <si>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</si>
  <si>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</si>
  <si>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</si>
  <si>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</si>
  <si>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</si>
  <si>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</si>
  <si>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</si>
  <si>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</si>
  <si>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</si>
  <si>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</si>
  <si>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</si>
  <si>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</si>
  <si>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</si>
  <si>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</si>
  <si>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</si>
  <si>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</si>
  <si>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</si>
  <si>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</si>
  <si>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</si>
  <si>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その他</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</si>
  <si>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</si>
  <si>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</si>
  <si>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</si>
  <si>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</si>
  <si>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</si>
  <si>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</si>
  <si>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</si>
  <si>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</si>
  <si>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</si>
  <si>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</si>
  <si>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</si>
  <si>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</si>
  <si>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</si>
  <si>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</si>
  <si>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</si>
  <si>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</si>
  <si>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</si>
  <si>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</si>
  <si>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</si>
  <si>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</si>
  <si>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</si>
  <si>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</si>
  <si>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</si>
  <si>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</si>
  <si>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</si>
  <si>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</si>
  <si>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</si>
  <si>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</si>
  <si>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</si>
  <si>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</si>
  <si>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</si>
  <si>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</si>
  <si>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</si>
  <si>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鹿児島県西之表市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</si>
  <si>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</si>
  <si>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</si>
  <si>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</si>
  <si>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</si>
  <si>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</si>
  <si>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</si>
  <si>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</si>
  <si>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</si>
  <si>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</si>
  <si>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</si>
  <si>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</si>
  <si>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</si>
  <si>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</si>
  <si>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</si>
  <si>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</si>
  <si>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</si>
  <si>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</si>
  <si>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</si>
  <si>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</si>
  <si>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</si>
  <si>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</si>
  <si>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</si>
  <si>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</si>
  <si>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</si>
  <si>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</si>
  <si>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</si>
  <si>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</si>
  <si>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</si>
  <si>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</si>
  <si>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</si>
  <si>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</si>
  <si>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</si>
  <si>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</si>
  <si>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</si>
  <si>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</si>
  <si>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</si>
  <si>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交通災害共済事業特別会計</t>
    <phoneticPr fontId="5"/>
  </si>
  <si>
    <t>西之表市水道事業会計</t>
    <phoneticPr fontId="5"/>
  </si>
  <si>
    <t>法適用企業</t>
    <phoneticPr fontId="5"/>
  </si>
  <si>
    <t>西之表市地方卸売市場特別会計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</si>
  <si>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</si>
  <si>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</si>
  <si>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</si>
  <si>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</si>
  <si>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</si>
  <si>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</si>
  <si>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</si>
  <si>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</si>
  <si>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</si>
  <si>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</si>
  <si>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</si>
  <si>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</si>
  <si>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</si>
  <si>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</si>
  <si>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</si>
  <si>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</si>
  <si>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</si>
  <si>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</si>
  <si>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</si>
  <si>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</si>
  <si>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</si>
  <si>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</si>
  <si>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</si>
  <si>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</si>
  <si>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</si>
  <si>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</si>
  <si>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</si>
  <si>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</si>
  <si>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</si>
  <si>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</si>
  <si>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</si>
  <si>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</si>
  <si>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</si>
  <si>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</si>
  <si>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</si>
  <si>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</si>
  <si>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</si>
  <si>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</si>
  <si>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</si>
  <si>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</si>
  <si>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</si>
  <si>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</si>
  <si>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</si>
  <si>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</si>
  <si>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</si>
  <si>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</si>
  <si>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</si>
  <si>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</si>
  <si>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</si>
  <si>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</si>
  <si>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</si>
  <si>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</si>
  <si>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</si>
  <si>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</si>
  <si>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</si>
  <si>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</si>
  <si>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</si>
  <si>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</si>
  <si>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</si>
  <si>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</si>
  <si>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</si>
  <si>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</si>
  <si>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</si>
  <si>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</si>
  <si>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</si>
  <si>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</si>
  <si>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</si>
  <si>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</si>
  <si>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</si>
  <si>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</si>
  <si>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</si>
  <si>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</si>
  <si>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</si>
  <si>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</si>
  <si>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</si>
  <si>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</si>
  <si>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</si>
  <si>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</si>
  <si>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</si>
  <si>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</si>
  <si>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</si>
  <si>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</si>
  <si>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</si>
  <si>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</si>
  <si>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</si>
  <si>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</si>
  <si>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</si>
  <si>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</si>
  <si>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</si>
  <si>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</si>
  <si>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</si>
  <si>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</si>
  <si>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</si>
  <si>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</si>
  <si>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</si>
  <si>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</si>
  <si>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</si>
  <si>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</si>
  <si>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</si>
  <si>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</si>
  <si>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</si>
  <si>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</si>
  <si>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</si>
  <si>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</si>
  <si>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</si>
  <si>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</si>
  <si>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</si>
  <si>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</si>
  <si>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</si>
  <si>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</si>
  <si>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</si>
  <si>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</si>
  <si>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</si>
  <si>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</si>
  <si>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</si>
  <si>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</si>
  <si>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</si>
  <si>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</si>
  <si>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</si>
  <si>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</si>
  <si>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</si>
  <si>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</si>
  <si>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</si>
  <si>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</si>
  <si>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</si>
  <si>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</si>
  <si>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</si>
  <si>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</si>
  <si>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</si>
  <si>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</si>
  <si>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</si>
  <si>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</si>
  <si>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</si>
  <si>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</si>
  <si>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</si>
  <si>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</si>
  <si>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5.33</t>
  </si>
  <si>
    <t>▲ 2.00</t>
  </si>
  <si>
    <t>一般会計</t>
  </si>
  <si>
    <t>西之表市水道事業会計</t>
  </si>
  <si>
    <t>介護保険特別会計</t>
  </si>
  <si>
    <t>国民健康保険特別会計</t>
  </si>
  <si>
    <t>後期高齢者医療保険特別会計</t>
  </si>
  <si>
    <t>交通災害共済事業特別会計</t>
  </si>
  <si>
    <t>西之表市地方卸売市場特別会計</t>
  </si>
  <si>
    <t>その他会計（赤字）</t>
  </si>
  <si>
    <t>その他会計（黒字）</t>
  </si>
  <si>
    <t>R01</t>
    <phoneticPr fontId="5"/>
  </si>
  <si>
    <t>R02</t>
    <phoneticPr fontId="5"/>
  </si>
  <si>
    <t>R03</t>
    <phoneticPr fontId="5"/>
  </si>
  <si>
    <t>R04</t>
    <phoneticPr fontId="5"/>
  </si>
  <si>
    <t>R05</t>
    <phoneticPr fontId="5"/>
  </si>
  <si>
    <t>西之表市農業振興公社</t>
    <phoneticPr fontId="2"/>
  </si>
  <si>
    <t>種子島地区広域事務組合</t>
    <phoneticPr fontId="10"/>
  </si>
  <si>
    <t>熊毛地区消防組合</t>
    <phoneticPr fontId="10"/>
  </si>
  <si>
    <t>鹿児島県後期高齢者医療広域連合（一般）</t>
    <phoneticPr fontId="10"/>
  </si>
  <si>
    <t>鹿児島県後期高齢者医療広域連合（特別）</t>
    <phoneticPr fontId="10"/>
  </si>
  <si>
    <t>鹿児島県市町村総合事務組合鹿児島県市町村総合事務組合</t>
    <phoneticPr fontId="10"/>
  </si>
  <si>
    <t>種子島産婦人科医院組合</t>
    <phoneticPr fontId="10"/>
  </si>
  <si>
    <t>-</t>
    <phoneticPr fontId="10"/>
  </si>
  <si>
    <t>再編交付金事業基金</t>
    <phoneticPr fontId="5"/>
  </si>
  <si>
    <t>公共施設建設基金</t>
    <phoneticPr fontId="2"/>
  </si>
  <si>
    <t>ふるさと応援寄附基金</t>
    <phoneticPr fontId="2"/>
  </si>
  <si>
    <t>都市計画事業基金</t>
    <phoneticPr fontId="2"/>
  </si>
  <si>
    <t>西京畑地かんがい施設維持管理基金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</si>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</sst>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BC74-46CB-8E77-1DD1787A62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70472</c:v>
                </c:pt>
                <c:pt idx="1">
                  <c:v>81657</c:v>
                </c:pt>
                <c:pt idx="2">
                  <c:v>74151</c:v>
                </c:pt>
                <c:pt idx="3">
                  <c:v>71749</c:v>
                </c:pt>
                <c:pt idx="4">
                  <c:v>96086</c:v>
                </c:pt>
              </c:numCache>
            </c:numRef>
          </c:val>
          <c:smooth val="0"/>
          <c:extLst>
            <c:ext xmlns:c16="http://schemas.microsoft.com/office/drawing/2014/chart" uri="{C3380CC4-5D6E-409C-BE32-E72D297353CC}">
              <c16:uniqueId val="{00000001-BC74-46CB-8E77-1DD1787A62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1.79</c:v>
                </c:pt>
                <c:pt idx="1">
                  <c:v>4.6900000000000004</c:v>
                </c:pt>
                <c:pt idx="2">
                  <c:v>3.86</c:v>
                </c:pt>
                <c:pt idx="3">
                  <c:v>8.1300000000000008</c:v>
                </c:pt>
                <c:pt idx="4">
                  <c:v>9.39</c:v>
                </c:pt>
              </c:numCache>
            </c:numRef>
          </c:val>
          <c:extLst>
            <c:ext xmlns:c16="http://schemas.microsoft.com/office/drawing/2014/chart" uri="{C3380CC4-5D6E-409C-BE32-E72D297353CC}">
              <c16:uniqueId val="{00000000-A185-40F9-98A5-555ED04AAA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28.68</c:v>
                </c:pt>
                <c:pt idx="1">
                  <c:v>22.99</c:v>
                </c:pt>
                <c:pt idx="2">
                  <c:v>27.07</c:v>
                </c:pt>
                <c:pt idx="3">
                  <c:v>26.92</c:v>
                </c:pt>
                <c:pt idx="4">
                  <c:v>33.94</c:v>
                </c:pt>
              </c:numCache>
            </c:numRef>
          </c:val>
          <c:extLst>
            <c:ext xmlns:c16="http://schemas.microsoft.com/office/drawing/2014/chart" uri="{C3380CC4-5D6E-409C-BE32-E72D297353CC}">
              <c16:uniqueId val="{00000001-A185-40F9-98A5-555ED04AAA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-5.33</c:v>
                </c:pt>
                <c:pt idx="1">
                  <c:v>-2</c:v>
                </c:pt>
                <c:pt idx="2">
                  <c:v>4.9400000000000004</c:v>
                </c:pt>
                <c:pt idx="3">
                  <c:v>3.42</c:v>
                </c:pt>
                <c:pt idx="4">
                  <c:v>8.32</c:v>
                </c:pt>
              </c:numCache>
            </c:numRef>
          </c:val>
          <c:smooth val="0"/>
          <c:extLst>
            <c:ext xmlns:c16="http://schemas.microsoft.com/office/drawing/2014/chart" uri="{C3380CC4-5D6E-409C-BE32-E72D297353CC}">
              <c16:uniqueId val="{00000002-A185-40F9-98A5-555ED04AAA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AF-4794-953E-04E6E6F49C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AF-4794-953E-04E6E6F49C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6AF-4794-953E-04E6E6F49CCF}"/>
            </c:ext>
          </c:extLst>
        </c:ser>
        <c:ser>
          <c:idx val="3"/>
          <c:order val="3"/>
          <c:tx>
            <c:strRef>
              <c:f>データシート!$A$30</c:f>
              <c:strCache>
                <c:ptCount val="1"/>
                <c:pt idx="0">
                  <c:v>西之表市地方卸売市場特別会計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6AF-4794-953E-04E6E6F49CCF}"/>
            </c:ext>
          </c:extLst>
        </c:ser>
        <c:ser>
          <c:idx val="4"/>
          <c:order val="4"/>
          <c:tx>
            <c:strRef>
              <c:f>データシート!$A$31</c:f>
              <c:strCache>
                <c:ptCount val="1"/>
                <c:pt idx="0">
                  <c:v>交通災害共済事業特別会計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F6AF-4794-953E-04E6E6F49CCF}"/>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F6AF-4794-953E-04E6E6F49CC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1.01</c:v>
                </c:pt>
                <c:pt idx="2">
                  <c:v>#N/A</c:v>
                </c:pt>
                <c:pt idx="3">
                  <c:v>0.27</c:v>
                </c:pt>
                <c:pt idx="4">
                  <c:v>#N/A</c:v>
                </c:pt>
                <c:pt idx="5">
                  <c:v>0.23</c:v>
                </c:pt>
                <c:pt idx="6">
                  <c:v>#N/A</c:v>
                </c:pt>
                <c:pt idx="7">
                  <c:v>0.42</c:v>
                </c:pt>
                <c:pt idx="8">
                  <c:v>#N/A</c:v>
                </c:pt>
                <c:pt idx="9">
                  <c:v>0.14000000000000001</c:v>
                </c:pt>
              </c:numCache>
            </c:numRef>
          </c:val>
          <c:extLst>
            <c:ext xmlns:c16="http://schemas.microsoft.com/office/drawing/2014/chart" uri="{C3380CC4-5D6E-409C-BE32-E72D297353CC}">
              <c16:uniqueId val="{00000006-F6AF-4794-953E-04E6E6F49CC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c:v>
                </c:pt>
                <c:pt idx="2">
                  <c:v>#N/A</c:v>
                </c:pt>
                <c:pt idx="3">
                  <c:v>0.66</c:v>
                </c:pt>
                <c:pt idx="4">
                  <c:v>#N/A</c:v>
                </c:pt>
                <c:pt idx="5">
                  <c:v>0.1</c:v>
                </c:pt>
                <c:pt idx="6">
                  <c:v>#N/A</c:v>
                </c:pt>
                <c:pt idx="7">
                  <c:v>0.67</c:v>
                </c:pt>
                <c:pt idx="8">
                  <c:v>#N/A</c:v>
                </c:pt>
                <c:pt idx="9">
                  <c:v>1.83</c:v>
                </c:pt>
              </c:numCache>
            </c:numRef>
          </c:val>
          <c:extLst>
            <c:ext xmlns:c16="http://schemas.microsoft.com/office/drawing/2014/chart" uri="{C3380CC4-5D6E-409C-BE32-E72D297353CC}">
              <c16:uniqueId val="{00000007-F6AF-4794-953E-04E6E6F49CCF}"/>
            </c:ext>
          </c:extLst>
        </c:ser>
        <c:ser>
          <c:idx val="8"/>
          <c:order val="8"/>
          <c:tx>
            <c:strRef>
              <c:f>データシート!$A$35</c:f>
              <c:strCache>
                <c:ptCount val="1"/>
                <c:pt idx="0">
                  <c:v>西之表市水道事業会計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6.66</c:v>
                </c:pt>
                <c:pt idx="2">
                  <c:v>#N/A</c:v>
                </c:pt>
                <c:pt idx="3">
                  <c:v>5.33</c:v>
                </c:pt>
                <c:pt idx="4">
                  <c:v>#N/A</c:v>
                </c:pt>
                <c:pt idx="5">
                  <c:v>4.8600000000000003</c:v>
                </c:pt>
                <c:pt idx="6">
                  <c:v>#N/A</c:v>
                </c:pt>
                <c:pt idx="7">
                  <c:v>5.23</c:v>
                </c:pt>
                <c:pt idx="8">
                  <c:v>#N/A</c:v>
                </c:pt>
                <c:pt idx="9">
                  <c:v>5.96</c:v>
                </c:pt>
              </c:numCache>
            </c:numRef>
          </c:val>
          <c:extLst>
            <c:ext xmlns:c16="http://schemas.microsoft.com/office/drawing/2014/chart" uri="{C3380CC4-5D6E-409C-BE32-E72D297353CC}">
              <c16:uniqueId val="{00000008-F6AF-4794-953E-04E6E6F49C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1.78</c:v>
                </c:pt>
                <c:pt idx="2">
                  <c:v>#N/A</c:v>
                </c:pt>
                <c:pt idx="3">
                  <c:v>4.68</c:v>
                </c:pt>
                <c:pt idx="4">
                  <c:v>#N/A</c:v>
                </c:pt>
                <c:pt idx="5">
                  <c:v>3.85</c:v>
                </c:pt>
                <c:pt idx="6">
                  <c:v>#N/A</c:v>
                </c:pt>
                <c:pt idx="7">
                  <c:v>8.1300000000000008</c:v>
                </c:pt>
                <c:pt idx="8">
                  <c:v>#N/A</c:v>
                </c:pt>
                <c:pt idx="9">
                  <c:v>9.3800000000000008</c:v>
                </c:pt>
              </c:numCache>
            </c:numRef>
          </c:val>
          <c:extLst>
            <c:ext xmlns:c16="http://schemas.microsoft.com/office/drawing/2014/chart" uri="{C3380CC4-5D6E-409C-BE32-E72D297353CC}">
              <c16:uniqueId val="{00000009-F6AF-4794-953E-04E6E6F49C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939</c:v>
                </c:pt>
                <c:pt idx="5">
                  <c:v>897</c:v>
                </c:pt>
                <c:pt idx="8">
                  <c:v>873</c:v>
                </c:pt>
                <c:pt idx="11">
                  <c:v>910</c:v>
                </c:pt>
                <c:pt idx="14">
                  <c:v>895</c:v>
                </c:pt>
              </c:numCache>
            </c:numRef>
          </c:val>
          <c:extLst>
            <c:ext xmlns:c16="http://schemas.microsoft.com/office/drawing/2014/chart" uri="{C3380CC4-5D6E-409C-BE32-E72D297353CC}">
              <c16:uniqueId val="{00000000-DB5B-4F48-A525-6D12D9948A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5B-4F48-A525-6D12D9948A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9</c:v>
                </c:pt>
                <c:pt idx="6">
                  <c:v>7</c:v>
                </c:pt>
                <c:pt idx="9">
                  <c:v>6</c:v>
                </c:pt>
                <c:pt idx="12">
                  <c:v>6</c:v>
                </c:pt>
              </c:numCache>
            </c:numRef>
          </c:val>
          <c:extLst>
            <c:ext xmlns:c16="http://schemas.microsoft.com/office/drawing/2014/chart" uri="{C3380CC4-5D6E-409C-BE32-E72D297353CC}">
              <c16:uniqueId val="{00000002-DB5B-4F48-A525-6D12D9948A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213</c:v>
                </c:pt>
                <c:pt idx="3">
                  <c:v>213</c:v>
                </c:pt>
                <c:pt idx="6">
                  <c:v>214</c:v>
                </c:pt>
                <c:pt idx="9">
                  <c:v>210</c:v>
                </c:pt>
                <c:pt idx="12">
                  <c:v>206</c:v>
                </c:pt>
              </c:numCache>
            </c:numRef>
          </c:val>
          <c:extLst>
            <c:ext xmlns:c16="http://schemas.microsoft.com/office/drawing/2014/chart" uri="{C3380CC4-5D6E-409C-BE32-E72D297353CC}">
              <c16:uniqueId val="{00000003-DB5B-4F48-A525-6D12D9948A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c:v>
                </c:pt>
                <c:pt idx="3">
                  <c:v>7</c:v>
                </c:pt>
                <c:pt idx="6">
                  <c:v>6</c:v>
                </c:pt>
                <c:pt idx="9">
                  <c:v>4</c:v>
                </c:pt>
                <c:pt idx="12">
                  <c:v>13</c:v>
                </c:pt>
              </c:numCache>
            </c:numRef>
          </c:val>
          <c:extLst>
            <c:ext xmlns:c16="http://schemas.microsoft.com/office/drawing/2014/chart" uri="{C3380CC4-5D6E-409C-BE32-E72D297353CC}">
              <c16:uniqueId val="{00000004-DB5B-4F48-A525-6D12D9948A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5B-4F48-A525-6D12D9948A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5B-4F48-A525-6D12D9948A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1218</c:v>
                </c:pt>
                <c:pt idx="3">
                  <c:v>1163</c:v>
                </c:pt>
                <c:pt idx="6">
                  <c:v>1145</c:v>
                </c:pt>
                <c:pt idx="9">
                  <c:v>1199</c:v>
                </c:pt>
                <c:pt idx="12">
                  <c:v>1125</c:v>
                </c:pt>
              </c:numCache>
            </c:numRef>
          </c:val>
          <c:extLst>
            <c:ext xmlns:c16="http://schemas.microsoft.com/office/drawing/2014/chart" uri="{C3380CC4-5D6E-409C-BE32-E72D297353CC}">
              <c16:uniqueId val="{00000007-DB5B-4F48-A525-6D12D9948A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511</c:v>
                </c:pt>
                <c:pt idx="2">
                  <c:v>#N/A</c:v>
                </c:pt>
                <c:pt idx="3">
                  <c:v>#N/A</c:v>
                </c:pt>
                <c:pt idx="4">
                  <c:v>495</c:v>
                </c:pt>
                <c:pt idx="5">
                  <c:v>#N/A</c:v>
                </c:pt>
                <c:pt idx="6">
                  <c:v>#N/A</c:v>
                </c:pt>
                <c:pt idx="7">
                  <c:v>499</c:v>
                </c:pt>
                <c:pt idx="8">
                  <c:v>#N/A</c:v>
                </c:pt>
                <c:pt idx="9">
                  <c:v>#N/A</c:v>
                </c:pt>
                <c:pt idx="10">
                  <c:v>509</c:v>
                </c:pt>
                <c:pt idx="11">
                  <c:v>#N/A</c:v>
                </c:pt>
                <c:pt idx="12">
                  <c:v>#N/A</c:v>
                </c:pt>
                <c:pt idx="13">
                  <c:v>455</c:v>
                </c:pt>
                <c:pt idx="14">
                  <c:v>#N/A</c:v>
                </c:pt>
              </c:numCache>
            </c:numRef>
          </c:val>
          <c:smooth val="0"/>
          <c:extLst>
            <c:ext xmlns:c16="http://schemas.microsoft.com/office/drawing/2014/chart" uri="{C3380CC4-5D6E-409C-BE32-E72D297353CC}">
              <c16:uniqueId val="{00000008-DB5B-4F48-A525-6D12D9948A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8073</c:v>
                </c:pt>
                <c:pt idx="5">
                  <c:v>7871</c:v>
                </c:pt>
                <c:pt idx="8">
                  <c:v>7389</c:v>
                </c:pt>
                <c:pt idx="11">
                  <c:v>6952</c:v>
                </c:pt>
                <c:pt idx="14">
                  <c:v>6633</c:v>
                </c:pt>
              </c:numCache>
            </c:numRef>
          </c:val>
          <c:extLst>
            <c:ext xmlns:c16="http://schemas.microsoft.com/office/drawing/2014/chart" uri="{C3380CC4-5D6E-409C-BE32-E72D297353CC}">
              <c16:uniqueId val="{00000000-BB5A-46F2-9C73-AEE551BBBB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397</c:v>
                </c:pt>
                <c:pt idx="5">
                  <c:v>371</c:v>
                </c:pt>
                <c:pt idx="8">
                  <c:v>333</c:v>
                </c:pt>
                <c:pt idx="11">
                  <c:v>268</c:v>
                </c:pt>
                <c:pt idx="14">
                  <c:v>220</c:v>
                </c:pt>
              </c:numCache>
            </c:numRef>
          </c:val>
          <c:extLst>
            <c:ext xmlns:c16="http://schemas.microsoft.com/office/drawing/2014/chart" uri="{C3380CC4-5D6E-409C-BE32-E72D297353CC}">
              <c16:uniqueId val="{00000001-BB5A-46F2-9C73-AEE551BBBB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3478</c:v>
                </c:pt>
                <c:pt idx="5">
                  <c:v>3433</c:v>
                </c:pt>
                <c:pt idx="8">
                  <c:v>3966</c:v>
                </c:pt>
                <c:pt idx="11">
                  <c:v>4757</c:v>
                </c:pt>
                <c:pt idx="14">
                  <c:v>6130</c:v>
                </c:pt>
              </c:numCache>
            </c:numRef>
          </c:val>
          <c:extLst>
            <c:ext xmlns:c16="http://schemas.microsoft.com/office/drawing/2014/chart" uri="{C3380CC4-5D6E-409C-BE32-E72D297353CC}">
              <c16:uniqueId val="{00000002-BB5A-46F2-9C73-AEE551BBBB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3-BB5A-46F2-9C73-AEE551BBBB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5A-46F2-9C73-AEE551BBBB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5-BB5A-46F2-9C73-AEE551BBBB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1449</c:v>
                </c:pt>
                <c:pt idx="3">
                  <c:v>1404</c:v>
                </c:pt>
                <c:pt idx="6">
                  <c:v>1324</c:v>
                </c:pt>
                <c:pt idx="9">
                  <c:v>1244</c:v>
                </c:pt>
                <c:pt idx="12">
                  <c:v>1265</c:v>
                </c:pt>
              </c:numCache>
            </c:numRef>
          </c:val>
          <c:extLst>
            <c:ext xmlns:c16="http://schemas.microsoft.com/office/drawing/2014/chart" uri="{C3380CC4-5D6E-409C-BE32-E72D297353CC}">
              <c16:uniqueId val="{00000006-BB5A-46F2-9C73-AEE551BBBB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1298</c:v>
                </c:pt>
                <c:pt idx="3">
                  <c:v>1108</c:v>
                </c:pt>
                <c:pt idx="6">
                  <c:v>920</c:v>
                </c:pt>
                <c:pt idx="9">
                  <c:v>729</c:v>
                </c:pt>
                <c:pt idx="12">
                  <c:v>563</c:v>
                </c:pt>
              </c:numCache>
            </c:numRef>
          </c:val>
          <c:extLst>
            <c:ext xmlns:c16="http://schemas.microsoft.com/office/drawing/2014/chart" uri="{C3380CC4-5D6E-409C-BE32-E72D297353CC}">
              <c16:uniqueId val="{00000007-BB5A-46F2-9C73-AEE551BBBB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91</c:v>
                </c:pt>
                <c:pt idx="3">
                  <c:v>72</c:v>
                </c:pt>
                <c:pt idx="6">
                  <c:v>55</c:v>
                </c:pt>
                <c:pt idx="9">
                  <c:v>41</c:v>
                </c:pt>
                <c:pt idx="12">
                  <c:v>52</c:v>
                </c:pt>
              </c:numCache>
            </c:numRef>
          </c:val>
          <c:extLst>
            <c:ext xmlns:c16="http://schemas.microsoft.com/office/drawing/2014/chart" uri="{C3380CC4-5D6E-409C-BE32-E72D297353CC}">
              <c16:uniqueId val="{00000008-BB5A-46F2-9C73-AEE551BBBB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43</c:v>
                </c:pt>
                <c:pt idx="3">
                  <c:v>35</c:v>
                </c:pt>
                <c:pt idx="6">
                  <c:v>28</c:v>
                </c:pt>
                <c:pt idx="9">
                  <c:v>22</c:v>
                </c:pt>
                <c:pt idx="12">
                  <c:v>16</c:v>
                </c:pt>
              </c:numCache>
            </c:numRef>
          </c:val>
          <c:extLst>
            <c:ext xmlns:c16="http://schemas.microsoft.com/office/drawing/2014/chart" uri="{C3380CC4-5D6E-409C-BE32-E72D297353CC}">
              <c16:uniqueId val="{00000009-BB5A-46F2-9C73-AEE551BBBB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10173</c:v>
                </c:pt>
                <c:pt idx="3">
                  <c:v>9859</c:v>
                </c:pt>
                <c:pt idx="6">
                  <c:v>9455</c:v>
                </c:pt>
                <c:pt idx="9">
                  <c:v>8892</c:v>
                </c:pt>
                <c:pt idx="12">
                  <c:v>8182</c:v>
                </c:pt>
              </c:numCache>
            </c:numRef>
          </c:val>
          <c:extLst>
            <c:ext xmlns:c16="http://schemas.microsoft.com/office/drawing/2014/chart" uri="{C3380CC4-5D6E-409C-BE32-E72D297353CC}">
              <c16:uniqueId val="{0000000A-BB5A-46F2-9C73-AEE551BBBB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1117</c:v>
                </c:pt>
                <c:pt idx="2">
                  <c:v>#N/A</c:v>
                </c:pt>
                <c:pt idx="3">
                  <c:v>#N/A</c:v>
                </c:pt>
                <c:pt idx="4">
                  <c:v>804</c:v>
                </c:pt>
                <c:pt idx="5">
                  <c:v>#N/A</c:v>
                </c:pt>
                <c:pt idx="6">
                  <c:v>#N/A</c:v>
                </c:pt>
                <c:pt idx="7">
                  <c:v>95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B5A-46F2-9C73-AEE551BBBB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1706</c:v>
                </c:pt>
                <c:pt idx="1">
                  <c:v>1658</c:v>
                </c:pt>
                <c:pt idx="2">
                  <c:v>2094</c:v>
                </c:pt>
              </c:numCache>
            </c:numRef>
          </c:val>
          <c:extLst>
            <c:ext xmlns:c16="http://schemas.microsoft.com/office/drawing/2014/chart" uri="{C3380CC4-5D6E-409C-BE32-E72D297353CC}">
              <c16:uniqueId val="{00000000-35A9-440B-B0CB-95081BDC42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983</c:v>
                </c:pt>
                <c:pt idx="1">
                  <c:v>939</c:v>
                </c:pt>
                <c:pt idx="2">
                  <c:v>916</c:v>
                </c:pt>
              </c:numCache>
            </c:numRef>
          </c:val>
          <c:extLst>
            <c:ext xmlns:c16="http://schemas.microsoft.com/office/drawing/2014/chart" uri="{C3380CC4-5D6E-409C-BE32-E72D297353CC}">
              <c16:uniqueId val="{00000001-35A9-440B-B0CB-95081BDC42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944</c:v>
                </c:pt>
                <c:pt idx="1">
                  <c:v>1814</c:v>
                </c:pt>
                <c:pt idx="2">
                  <c:v>2763</c:v>
                </c:pt>
              </c:numCache>
            </c:numRef>
          </c:val>
          <c:extLst>
            <c:ext xmlns:c16="http://schemas.microsoft.com/office/drawing/2014/chart" uri="{C3380CC4-5D6E-409C-BE32-E72D297353CC}">
              <c16:uniqueId val="{00000002-35A9-440B-B0CB-95081BDC42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14,296
14,200
205.57
14,406,758
13,794,986
579,109
6,168,249
8,181,984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人口の減少や全国平均を上回る高齢化率（令和</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年末</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39.22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加え、市内に中心となる産業がないこと等により、財政基盤が弱く、類似団体平均を下回っている。今後も行政評価による事業の見直しを行い、費用対効果を見定めるとともに、ふるさと納税の推進や市有財産の利活用による自主財源の確保を図る。また、第</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次長期振興計画に沿った形で施策の重点化・効率化に努め、活気あるまちづくりを展開しつつ財政の健全化を図る。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43</xdr:row>
      <xdr:rowOff>167640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167640</xdr:rowOff>
    </xdr:from>
    <xdr:to>
      <xdr:col>19</xdr:col>
      <xdr:colOff>133350</xdr:colOff>
      <xdr:row>43</xdr:row>
      <xdr:rowOff>167640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167640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167640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88917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116840</xdr:rowOff>
    </xdr:from>
    <xdr:to>
      <xdr:col>19</xdr:col>
      <xdr:colOff>184150</xdr:colOff>
      <xdr:row>44</xdr:row>
      <xdr:rowOff>46990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31767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31767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ポイントの減となった要因として、経常収支比率の分子となる投資的経費の一般財源充当額が、単独普通建設事業の増（</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+533</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百万円）等により、分子全体が</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百万円の減となったことに加え、分母である経常一般財源等収入の地方税が増</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+385</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となり分母全体で</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361</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百万円の増となったことによるものである。依存財源に大きく影響を受ける数値であるため、引き続き事務事業の統廃合を含めた見直し等、経常経費の圧縮に努める。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144235</xdr:rowOff>
    </xdr:from>
    <xdr:to>
      <xdr:col>23</xdr:col>
      <xdr:colOff>133350</xdr:colOff>
      <xdr:row>60</xdr:row>
      <xdr:rowOff>46083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088335"/>
          <a:ext cx="838200" cy="24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55517</xdr:rowOff>
    </xdr:from>
    <xdr:to>
      <xdr:col>19</xdr:col>
      <xdr:colOff>133350</xdr:colOff>
      <xdr:row>60</xdr:row>
      <xdr:rowOff>46083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71067"/>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55517</xdr:rowOff>
    </xdr:from>
    <xdr:to>
      <xdr:col>15</xdr:col>
      <xdr:colOff>82550</xdr:colOff>
      <xdr:row>59</xdr:row>
      <xdr:rowOff>134801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7106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134801</xdr:rowOff>
    </xdr:from>
    <xdr:to>
      <xdr:col>11</xdr:col>
      <xdr:colOff>31750</xdr:colOff>
      <xdr:row>60</xdr:row>
      <xdr:rowOff>59872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5035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93435</xdr:rowOff>
    </xdr:from>
    <xdr:to>
      <xdr:col>23</xdr:col>
      <xdr:colOff>184150</xdr:colOff>
      <xdr:row>59</xdr:row>
      <xdr:rowOff>23585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109962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88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166733</xdr:rowOff>
    </xdr:from>
    <xdr:to>
      <xdr:col>19</xdr:col>
      <xdr:colOff>184150</xdr:colOff>
      <xdr:row>60</xdr:row>
      <xdr:rowOff>96883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107060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4717</xdr:rowOff>
    </xdr:from>
    <xdr:to>
      <xdr:col>15</xdr:col>
      <xdr:colOff>133350</xdr:colOff>
      <xdr:row>59</xdr:row>
      <xdr:rowOff>106317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116494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84001</xdr:rowOff>
    </xdr:from>
    <xdr:to>
      <xdr:col>11</xdr:col>
      <xdr:colOff>82550</xdr:colOff>
      <xdr:row>60</xdr:row>
      <xdr:rowOff>14151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24328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類似団体平均に比べ高くなり、昨年度と比較して増加しているのは、物件費が補助事業の実施等により前年度比＋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208</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大きく増加したためである。また、保有する公共施設も多く、老朽化による維持管理費用が今後もかかる見込みであるため、公共施設の管理については、公共施設等総合管理計画及び個別計画（長寿命化計画）に基づき、施設の集約化・複合化・用途廃止を進めるなど公共施設等の維持管理を適切に行い、引き続きコスト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48448</xdr:rowOff>
    </xdr:from>
    <xdr:to>
      <xdr:col>23</xdr:col>
      <xdr:colOff>133350</xdr:colOff>
      <xdr:row>82</xdr:row>
      <xdr:rowOff>84609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07348"/>
          <a:ext cx="838200" cy="3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28266</xdr:rowOff>
    </xdr:from>
    <xdr:to>
      <xdr:col>19</xdr:col>
      <xdr:colOff>133350</xdr:colOff>
      <xdr:row>82</xdr:row>
      <xdr:rowOff>48448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87166"/>
          <a:ext cx="8890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28266</xdr:rowOff>
    </xdr:from>
    <xdr:to>
      <xdr:col>15</xdr:col>
      <xdr:colOff>82550</xdr:colOff>
      <xdr:row>82</xdr:row>
      <xdr:rowOff>32325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087166"/>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166314</xdr:rowOff>
    </xdr:from>
    <xdr:to>
      <xdr:col>11</xdr:col>
      <xdr:colOff>31750</xdr:colOff>
      <xdr:row>82</xdr:row>
      <xdr:rowOff>32325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53764"/>
          <a:ext cx="889000" cy="3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33809</xdr:rowOff>
    </xdr:from>
    <xdr:to>
      <xdr:col>23</xdr:col>
      <xdr:colOff>184150</xdr:colOff>
      <xdr:row>82</xdr:row>
      <xdr:rowOff>135409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9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5886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6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169098</xdr:rowOff>
    </xdr:from>
    <xdr:to>
      <xdr:col>19</xdr:col>
      <xdr:colOff>184150</xdr:colOff>
      <xdr:row>82</xdr:row>
      <xdr:rowOff>99248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109425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2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148916</xdr:rowOff>
    </xdr:from>
    <xdr:to>
      <xdr:col>15</xdr:col>
      <xdr:colOff>133350</xdr:colOff>
      <xdr:row>82</xdr:row>
      <xdr:rowOff>79066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89243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0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152975</xdr:rowOff>
    </xdr:from>
    <xdr:to>
      <xdr:col>11</xdr:col>
      <xdr:colOff>82550</xdr:colOff>
      <xdr:row>82</xdr:row>
      <xdr:rowOff>83125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67902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2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115514</xdr:rowOff>
    </xdr:from>
    <xdr:to>
      <xdr:col>7</xdr:col>
      <xdr:colOff>31750</xdr:colOff>
      <xdr:row>82</xdr:row>
      <xdr:rowOff>45664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30441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8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ポイント上昇してるが、類似団体平均値を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ポイント下回っている。引き続き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を上回らないように努める。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165805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1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138995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720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86</xdr:row>
      <xdr:rowOff>7761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720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141816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5246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131532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指数の上昇は、人口減少によるものが大きな要因と考えられるが、これまでも定員管理適正化計画に基づき削減を行ってきており、引き続き業務量の把握と人員の適正配置に努める。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106511</xdr:rowOff>
    </xdr:from>
    <xdr:to>
      <xdr:col>81</xdr:col>
      <xdr:colOff>44450</xdr:colOff>
      <xdr:row>61</xdr:row>
      <xdr:rowOff>114554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6496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75142</xdr:rowOff>
    </xdr:from>
    <xdr:to>
      <xdr:col>77</xdr:col>
      <xdr:colOff>44450</xdr:colOff>
      <xdr:row>61</xdr:row>
      <xdr:rowOff>106511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3359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60664</xdr:rowOff>
    </xdr:from>
    <xdr:to>
      <xdr:col>72</xdr:col>
      <xdr:colOff>203200</xdr:colOff>
      <xdr:row>61</xdr:row>
      <xdr:rowOff>75142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191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36533</xdr:rowOff>
    </xdr:from>
    <xdr:to>
      <xdr:col>68</xdr:col>
      <xdr:colOff>152400</xdr:colOff>
      <xdr:row>61</xdr:row>
      <xdr:rowOff>60664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9498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63754</xdr:rowOff>
    </xdr:from>
    <xdr:to>
      <xdr:col>81</xdr:col>
      <xdr:colOff>95250</xdr:colOff>
      <xdr:row>61</xdr:row>
      <xdr:rowOff>165354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35831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55711</xdr:rowOff>
    </xdr:from>
    <xdr:to>
      <xdr:col>77</xdr:col>
      <xdr:colOff>95250</xdr:colOff>
      <xdr:row>61</xdr:row>
      <xdr:rowOff>157311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142088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0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24342</xdr:rowOff>
    </xdr:from>
    <xdr:to>
      <xdr:col>73</xdr:col>
      <xdr:colOff>44450</xdr:colOff>
      <xdr:row>61</xdr:row>
      <xdr:rowOff>125942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110719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9864</xdr:rowOff>
    </xdr:from>
    <xdr:to>
      <xdr:col>68</xdr:col>
      <xdr:colOff>203200</xdr:colOff>
      <xdr:row>61</xdr:row>
      <xdr:rowOff>111464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96241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5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157183</xdr:rowOff>
    </xdr:from>
    <xdr:to>
      <xdr:col>64</xdr:col>
      <xdr:colOff>152400</xdr:colOff>
      <xdr:row>61</xdr:row>
      <xdr:rowOff>87333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72110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3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類似団体平均と同率となり、</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と改善傾向にある。要因としては、地</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方債の新規発行抑制によ</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近年の</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地方債残高が</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傾向にあるためである。</a:t>
          </a:r>
          <a:endPar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西之表市長期振興計画実施計画運用基準に沿った計画的な地方債発行により、償還額を上回る地方債新規発行の抑制に努める。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17992</xdr:rowOff>
    </xdr:from>
    <xdr:to>
      <xdr:col>81</xdr:col>
      <xdr:colOff>44450</xdr:colOff>
      <xdr:row>37</xdr:row>
      <xdr:rowOff>26035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6164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26035</xdr:rowOff>
    </xdr:from>
    <xdr:to>
      <xdr:col>77</xdr:col>
      <xdr:colOff>44450</xdr:colOff>
      <xdr:row>37</xdr:row>
      <xdr:rowOff>32067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6968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32067</xdr:rowOff>
    </xdr:from>
    <xdr:to>
      <xdr:col>72</xdr:col>
      <xdr:colOff>203200</xdr:colOff>
      <xdr:row>37</xdr:row>
      <xdr:rowOff>38100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7571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34078</xdr:rowOff>
    </xdr:from>
    <xdr:to>
      <xdr:col>68</xdr:col>
      <xdr:colOff>152400</xdr:colOff>
      <xdr:row>37</xdr:row>
      <xdr:rowOff>38100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7772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110719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28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146685</xdr:rowOff>
    </xdr:from>
    <xdr:to>
      <xdr:col>77</xdr:col>
      <xdr:colOff>95250</xdr:colOff>
      <xdr:row>37</xdr:row>
      <xdr:rowOff>76835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61612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0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152717</xdr:rowOff>
    </xdr:from>
    <xdr:to>
      <xdr:col>73</xdr:col>
      <xdr:colOff>44450</xdr:colOff>
      <xdr:row>37</xdr:row>
      <xdr:rowOff>82867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67644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令和５年度は、新規の地方債発行の抑制による地方債残高の減少と、充当可能基金の増加により、将来負担比率は昨年度同様マイナスとなった。</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しかしながら、今後、老朽化した公共施設の維持補修等長寿命化に係る経費の増が見込まれるため、引き続き公共施設等管理計画に基づき、地方債発行の抑制を図り、将来負担比率悪化の抑制に努める。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155490</xdr:rowOff>
    </xdr:from>
    <xdr:to>
      <xdr:col>72</xdr:col>
      <xdr:colOff>203200</xdr:colOff>
      <xdr:row>14</xdr:row>
      <xdr:rowOff>97451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384340"/>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97451</xdr:rowOff>
    </xdr:from>
    <xdr:to>
      <xdr:col>68</xdr:col>
      <xdr:colOff>152400</xdr:colOff>
      <xdr:row>14</xdr:row>
      <xdr:rowOff>153755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49775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104690</xdr:rowOff>
    </xdr:from>
    <xdr:to>
      <xdr:col>73</xdr:col>
      <xdr:colOff>44450</xdr:colOff>
      <xdr:row>14</xdr:row>
      <xdr:rowOff>34840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3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45017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1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46651</xdr:rowOff>
    </xdr:from>
    <xdr:to>
      <xdr:col>68</xdr:col>
      <xdr:colOff>203200</xdr:colOff>
      <xdr:row>14</xdr:row>
      <xdr:rowOff>148251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4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158428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21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102955</xdr:rowOff>
    </xdr:from>
    <xdr:to>
      <xdr:col>64</xdr:col>
      <xdr:colOff>152400</xdr:colOff>
      <xdr:row>15</xdr:row>
      <xdr:rowOff>33105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43282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2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14,296
14,200
205.57
14,406,758
13,794,986
579,109
6,168,249
8,181,984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人件費は、対前年度比で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類似団体平均値</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と比較しても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市町村総合事務組合退職手当負担金の減による。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01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物件費は、類似団体平均値に比して</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ポイント下回り、対前年比でも</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臨時的経費に充当した補助事業経費の増による。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62230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80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15</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19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119380</xdr:rowOff>
    </xdr:from>
    <xdr:to>
      <xdr:col>73</xdr:col>
      <xdr:colOff>180975</xdr:colOff>
      <xdr:row>15</xdr:row>
      <xdr:rowOff>54610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196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26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146067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68580</xdr:rowOff>
    </xdr:from>
    <xdr:to>
      <xdr:col>74</xdr:col>
      <xdr:colOff>31750</xdr:colOff>
      <xdr:row>14</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扶助費は、類似団体平均値に比して、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ポイント下回っており、対前年比で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している。主な要因として、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臨時的経費に充当した電力・ガス・食料品等価格高騰重点支援給付金等の増による。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98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55</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55</xdr:row>
      <xdr:rowOff>133350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47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その他は、類似団体平均値と比して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に含まれる介護保険特別会計や後期高齢者医療保険特別会計などへの繰出金における経常経費充当一般財源が増となっていることから、普通会計を圧迫することがないよう、国民健康保険税や介護保険料の適正な賦課徴収に努めると共に、医療費や介護給付費を抑制すべく、集団検診の受診率の向上や介護予防などにより健康増進を図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20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113393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771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58965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77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31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補助費等は、類似団体平均値と比して</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ポイント上回っており、対前年比でも</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ポイント増加している。主な要因として、広域事務組合連絡調整事務等の補助費等の増による。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129286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637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143002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63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143002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31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97282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公債費は、類似団体平均値に比して</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ポイント下回り、対前年比でも</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一定規模の償還が終了したことによる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引き続き、元金償還額以上の発行を行わないよう努める。</a:t>
          </a: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130810</xdr:rowOff>
    </xdr:from>
    <xdr:to>
      <xdr:col>24</xdr:col>
      <xdr:colOff>25400</xdr:colOff>
      <xdr:row>75</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181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146050</xdr:rowOff>
    </xdr:from>
    <xdr:to>
      <xdr:col>19</xdr:col>
      <xdr:colOff>187325</xdr:colOff>
      <xdr:row>75</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33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146050</xdr:rowOff>
    </xdr:from>
    <xdr:to>
      <xdr:col>15</xdr:col>
      <xdr:colOff>98425</xdr:colOff>
      <xdr:row>75</xdr:row>
      <xdr:rowOff>3175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33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xdr:rowOff>
    </xdr:from>
    <xdr:to>
      <xdr:col>11</xdr:col>
      <xdr:colOff>9525</xdr:colOff>
      <xdr:row>75</xdr:row>
      <xdr:rowOff>27940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619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80010</xdr:rowOff>
    </xdr:from>
    <xdr:to>
      <xdr:col>24</xdr:col>
      <xdr:colOff>76200</xdr:colOff>
      <xdr:row>75</xdr:row>
      <xdr:rowOff>10160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160037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95250</xdr:rowOff>
    </xdr:from>
    <xdr:to>
      <xdr:col>15</xdr:col>
      <xdr:colOff>149225</xdr:colOff>
      <xdr:row>75</xdr:row>
      <xdr:rowOff>25400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35577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123825</xdr:rowOff>
    </xdr:from>
    <xdr:to>
      <xdr:col>11</xdr:col>
      <xdr:colOff>60325</xdr:colOff>
      <xdr:row>75</xdr:row>
      <xdr:rowOff>53975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64152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公債費以外は、類似団体平均値と比して</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ポイント下回っている。主な要因として、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費やその他の経常収支比率が下回ったことによる。引き続き、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補助費等についても、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多様化する市民ニーズに対応しながら事務事業評価を行い、費用対効果を検証しながら事業精査を図る。</a:t>
          </a: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76</xdr:row>
      <xdr:rowOff>159004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965176"/>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76</xdr:row>
      <xdr:rowOff>159004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383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xdr:rowOff>
    </xdr:from>
    <xdr:to>
      <xdr:col>73</xdr:col>
      <xdr:colOff>180975</xdr:colOff>
      <xdr:row>76</xdr:row>
      <xdr:rowOff>44704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38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113285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749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9924</xdr:rowOff>
    </xdr:from>
    <xdr:to>
      <xdr:col>29</xdr:col>
      <xdr:colOff>127000</xdr:colOff>
      <xdr:row>16</xdr:row>
      <xdr:rowOff>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29299"/>
          <a:ext cx="647700" cy="162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584</xdr:rowOff>
    </xdr:from>
    <xdr:to>
      <xdr:col>26</xdr:col>
      <xdr:colOff>50800</xdr:colOff>
      <xdr:row>16</xdr:row>
      <xdr:rowOff>45455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91409"/>
          <a:ext cx="698500" cy="44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15030</xdr:rowOff>
    </xdr:from>
    <xdr:to>
      <xdr:col>22</xdr:col>
      <xdr:colOff>114300</xdr:colOff>
      <xdr:row>16</xdr:row>
      <xdr:rowOff>45455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05855"/>
          <a:ext cx="698500" cy="30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15030</xdr:rowOff>
    </xdr:from>
    <xdr:to>
      <xdr:col>18</xdr:col>
      <xdr:colOff>177800</xdr:colOff>
      <xdr:row>16</xdr:row>
      <xdr:rowOff>45063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05855"/>
          <a:ext cx="698500" cy="30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130574</xdr:rowOff>
    </xdr:from>
    <xdr:to>
      <xdr:col>29</xdr:col>
      <xdr:colOff>177800</xdr:colOff>
      <xdr:row>15</xdr:row>
      <xdr:rowOff>60724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78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147101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2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121234</xdr:rowOff>
    </xdr:from>
    <xdr:to>
      <xdr:col>26</xdr:col>
      <xdr:colOff>101600</xdr:colOff>
      <xdr:row>16</xdr:row>
      <xdr:rowOff>51384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40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61561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0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166105</xdr:rowOff>
    </xdr:from>
    <xdr:to>
      <xdr:col>22</xdr:col>
      <xdr:colOff>165100</xdr:colOff>
      <xdr:row>16</xdr:row>
      <xdr:rowOff>96255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85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106432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5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135680</xdr:rowOff>
    </xdr:from>
    <xdr:to>
      <xdr:col>19</xdr:col>
      <xdr:colOff>38100</xdr:colOff>
      <xdr:row>16</xdr:row>
      <xdr:rowOff>65830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5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76007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2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165713</xdr:rowOff>
    </xdr:from>
    <xdr:to>
      <xdr:col>15</xdr:col>
      <xdr:colOff>101600</xdr:colOff>
      <xdr:row>16</xdr:row>
      <xdr:rowOff>95863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85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106040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5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28134</xdr:rowOff>
    </xdr:from>
    <xdr:to>
      <xdr:col>29</xdr:col>
      <xdr:colOff>127000</xdr:colOff>
      <xdr:row>38</xdr:row>
      <xdr:rowOff>39374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495734"/>
          <a:ext cx="647700" cy="11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24151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91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28134</xdr:rowOff>
    </xdr:from>
    <xdr:to>
      <xdr:col>26</xdr:col>
      <xdr:colOff>50800</xdr:colOff>
      <xdr:row>38</xdr:row>
      <xdr:rowOff>32983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95734"/>
          <a:ext cx="698500" cy="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32983</xdr:rowOff>
    </xdr:from>
    <xdr:to>
      <xdr:col>22</xdr:col>
      <xdr:colOff>114300</xdr:colOff>
      <xdr:row>38</xdr:row>
      <xdr:rowOff>35237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00583"/>
          <a:ext cx="698500" cy="2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33447</xdr:rowOff>
    </xdr:from>
    <xdr:to>
      <xdr:col>18</xdr:col>
      <xdr:colOff>177800</xdr:colOff>
      <xdr:row>38</xdr:row>
      <xdr:rowOff>35237</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01047"/>
          <a:ext cx="698500" cy="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331474</xdr:rowOff>
    </xdr:from>
    <xdr:to>
      <xdr:col>29</xdr:col>
      <xdr:colOff>177800</xdr:colOff>
      <xdr:row>38</xdr:row>
      <xdr:rowOff>90174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56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176551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30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320234</xdr:rowOff>
    </xdr:from>
    <xdr:to>
      <xdr:col>26</xdr:col>
      <xdr:colOff>101600</xdr:colOff>
      <xdr:row>38</xdr:row>
      <xdr:rowOff>78934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44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89111</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1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325083</xdr:rowOff>
    </xdr:from>
    <xdr:to>
      <xdr:col>22</xdr:col>
      <xdr:colOff>165100</xdr:colOff>
      <xdr:row>38</xdr:row>
      <xdr:rowOff>83783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49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93960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1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327337</xdr:rowOff>
    </xdr:from>
    <xdr:to>
      <xdr:col>19</xdr:col>
      <xdr:colOff>38100</xdr:colOff>
      <xdr:row>38</xdr:row>
      <xdr:rowOff>86037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52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96214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2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325547</xdr:rowOff>
    </xdr:from>
    <xdr:to>
      <xdr:col>15</xdr:col>
      <xdr:colOff>101600</xdr:colOff>
      <xdr:row>38</xdr:row>
      <xdr:rowOff>84247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5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94424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14,296
14,200
205.57
14,406,758
13,794,986
579,109
6,168,249
8,181,984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57415</xdr:rowOff>
    </xdr:from>
    <xdr:to>
      <xdr:col>24</xdr:col>
      <xdr:colOff>63500</xdr:colOff>
      <xdr:row>35</xdr:row>
      <xdr:rowOff>81951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58165"/>
          <a:ext cx="8382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57415</xdr:rowOff>
    </xdr:from>
    <xdr:to>
      <xdr:col>19</xdr:col>
      <xdr:colOff>177800</xdr:colOff>
      <xdr:row>35</xdr:row>
      <xdr:rowOff>96778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58165"/>
          <a:ext cx="889000" cy="3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96778</xdr:rowOff>
    </xdr:from>
    <xdr:to>
      <xdr:col>15</xdr:col>
      <xdr:colOff>50800</xdr:colOff>
      <xdr:row>36</xdr:row>
      <xdr:rowOff>4554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97528"/>
          <a:ext cx="889000" cy="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4554</xdr:rowOff>
    </xdr:from>
    <xdr:to>
      <xdr:col>10</xdr:col>
      <xdr:colOff>114300</xdr:colOff>
      <xdr:row>37</xdr:row>
      <xdr:rowOff>20338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6754"/>
          <a:ext cx="889000" cy="18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31151</xdr:rowOff>
    </xdr:from>
    <xdr:to>
      <xdr:col>24</xdr:col>
      <xdr:colOff>114300</xdr:colOff>
      <xdr:row>35</xdr:row>
      <xdr:rowOff>132751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54028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8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6615</xdr:rowOff>
    </xdr:from>
    <xdr:to>
      <xdr:col>20</xdr:col>
      <xdr:colOff>38100</xdr:colOff>
      <xdr:row>35</xdr:row>
      <xdr:rowOff>108215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124742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8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45978</xdr:rowOff>
    </xdr:from>
    <xdr:to>
      <xdr:col>15</xdr:col>
      <xdr:colOff>101600</xdr:colOff>
      <xdr:row>35</xdr:row>
      <xdr:rowOff>147578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164105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125204</xdr:rowOff>
    </xdr:from>
    <xdr:to>
      <xdr:col>10</xdr:col>
      <xdr:colOff>165100</xdr:colOff>
      <xdr:row>36</xdr:row>
      <xdr:rowOff>55354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71881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9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140988</xdr:rowOff>
    </xdr:from>
    <xdr:to>
      <xdr:col>6</xdr:col>
      <xdr:colOff>38100</xdr:colOff>
      <xdr:row>37</xdr:row>
      <xdr:rowOff>71138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87665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29728</xdr:rowOff>
    </xdr:from>
    <xdr:to>
      <xdr:col>24</xdr:col>
      <xdr:colOff>63500</xdr:colOff>
      <xdr:row>58</xdr:row>
      <xdr:rowOff>58838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73828"/>
          <a:ext cx="838200" cy="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58838</xdr:rowOff>
    </xdr:from>
    <xdr:to>
      <xdr:col>19</xdr:col>
      <xdr:colOff>177800</xdr:colOff>
      <xdr:row>58</xdr:row>
      <xdr:rowOff>65001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02938"/>
          <a:ext cx="8890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47837</xdr:rowOff>
    </xdr:from>
    <xdr:to>
      <xdr:col>15</xdr:col>
      <xdr:colOff>50800</xdr:colOff>
      <xdr:row>58</xdr:row>
      <xdr:rowOff>65001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91937"/>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47837</xdr:rowOff>
    </xdr:from>
    <xdr:to>
      <xdr:col>10</xdr:col>
      <xdr:colOff>114300</xdr:colOff>
      <xdr:row>58</xdr:row>
      <xdr:rowOff>54480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91937"/>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150378</xdr:rowOff>
    </xdr:from>
    <xdr:to>
      <xdr:col>24</xdr:col>
      <xdr:colOff>114300</xdr:colOff>
      <xdr:row>58</xdr:row>
      <xdr:rowOff>80528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8038</xdr:rowOff>
    </xdr:from>
    <xdr:to>
      <xdr:col>20</xdr:col>
      <xdr:colOff>38100</xdr:colOff>
      <xdr:row>58</xdr:row>
      <xdr:rowOff>109638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5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100765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4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14201</xdr:rowOff>
    </xdr:from>
    <xdr:to>
      <xdr:col>15</xdr:col>
      <xdr:colOff>101600</xdr:colOff>
      <xdr:row>58</xdr:row>
      <xdr:rowOff>115801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5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106928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5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168487</xdr:rowOff>
    </xdr:from>
    <xdr:to>
      <xdr:col>10</xdr:col>
      <xdr:colOff>165100</xdr:colOff>
      <xdr:row>58</xdr:row>
      <xdr:rowOff>98637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89764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3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3680</xdr:rowOff>
    </xdr:from>
    <xdr:to>
      <xdr:col>6</xdr:col>
      <xdr:colOff>38100</xdr:colOff>
      <xdr:row>58</xdr:row>
      <xdr:rowOff>105280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4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96407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4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141681</xdr:rowOff>
    </xdr:from>
    <xdr:to>
      <xdr:col>24</xdr:col>
      <xdr:colOff>63500</xdr:colOff>
      <xdr:row>77</xdr:row>
      <xdr:rowOff>170942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43331"/>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170942</xdr:rowOff>
    </xdr:from>
    <xdr:to>
      <xdr:col>19</xdr:col>
      <xdr:colOff>177800</xdr:colOff>
      <xdr:row>78</xdr:row>
      <xdr:rowOff>100019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72592"/>
          <a:ext cx="889000" cy="10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100019</xdr:rowOff>
    </xdr:from>
    <xdr:to>
      <xdr:col>15</xdr:col>
      <xdr:colOff>50800</xdr:colOff>
      <xdr:row>78</xdr:row>
      <xdr:rowOff>131184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73119"/>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131184</xdr:rowOff>
    </xdr:from>
    <xdr:to>
      <xdr:col>10</xdr:col>
      <xdr:colOff>114300</xdr:colOff>
      <xdr:row>78</xdr:row>
      <xdr:rowOff>139395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04284"/>
          <a:ext cx="8890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90881</xdr:rowOff>
    </xdr:from>
    <xdr:to>
      <xdr:col>24</xdr:col>
      <xdr:colOff>114300</xdr:colOff>
      <xdr:row>78</xdr:row>
      <xdr:rowOff>21031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113758</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4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120142</xdr:rowOff>
    </xdr:from>
    <xdr:to>
      <xdr:col>20</xdr:col>
      <xdr:colOff>38100</xdr:colOff>
      <xdr:row>78</xdr:row>
      <xdr:rowOff>50292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66819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49219</xdr:rowOff>
    </xdr:from>
    <xdr:to>
      <xdr:col>15</xdr:col>
      <xdr:colOff>101600</xdr:colOff>
      <xdr:row>78</xdr:row>
      <xdr:rowOff>150819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141946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1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80384</xdr:rowOff>
    </xdr:from>
    <xdr:to>
      <xdr:col>10</xdr:col>
      <xdr:colOff>165100</xdr:colOff>
      <xdr:row>79</xdr:row>
      <xdr:rowOff>10534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1661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4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88595</xdr:rowOff>
    </xdr:from>
    <xdr:to>
      <xdr:col>6</xdr:col>
      <xdr:colOff>38100</xdr:colOff>
      <xdr:row>79</xdr:row>
      <xdr:rowOff>18745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9872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5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165288</xdr:rowOff>
    </xdr:from>
    <xdr:to>
      <xdr:col>24</xdr:col>
      <xdr:colOff>63500</xdr:colOff>
      <xdr:row>94</xdr:row>
      <xdr:rowOff>56863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10138"/>
          <a:ext cx="838200" cy="6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89126</xdr:rowOff>
    </xdr:from>
    <xdr:to>
      <xdr:col>19</xdr:col>
      <xdr:colOff>177800</xdr:colOff>
      <xdr:row>94</xdr:row>
      <xdr:rowOff>56863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033976"/>
          <a:ext cx="889000" cy="13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89126</xdr:rowOff>
    </xdr:from>
    <xdr:to>
      <xdr:col>15</xdr:col>
      <xdr:colOff>50800</xdr:colOff>
      <xdr:row>94</xdr:row>
      <xdr:rowOff>162888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33976"/>
          <a:ext cx="889000" cy="2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162888</xdr:rowOff>
    </xdr:from>
    <xdr:to>
      <xdr:col>10</xdr:col>
      <xdr:colOff>114300</xdr:colOff>
      <xdr:row>95</xdr:row>
      <xdr:rowOff>39269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279188"/>
          <a:ext cx="889000" cy="4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114488</xdr:rowOff>
    </xdr:from>
    <xdr:to>
      <xdr:col>24</xdr:col>
      <xdr:colOff>114300</xdr:colOff>
      <xdr:row>94</xdr:row>
      <xdr:rowOff>44638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137365</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1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6063</xdr:rowOff>
    </xdr:from>
    <xdr:to>
      <xdr:col>20</xdr:col>
      <xdr:colOff>38100</xdr:colOff>
      <xdr:row>94</xdr:row>
      <xdr:rowOff>107663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2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124190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89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38326</xdr:rowOff>
    </xdr:from>
    <xdr:to>
      <xdr:col>15</xdr:col>
      <xdr:colOff>101600</xdr:colOff>
      <xdr:row>93</xdr:row>
      <xdr:rowOff>139926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9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156453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75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112088</xdr:rowOff>
    </xdr:from>
    <xdr:to>
      <xdr:col>10</xdr:col>
      <xdr:colOff>165100</xdr:colOff>
      <xdr:row>95</xdr:row>
      <xdr:rowOff>42238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2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58765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0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159919</xdr:rowOff>
    </xdr:from>
    <xdr:to>
      <xdr:col>6</xdr:col>
      <xdr:colOff>38100</xdr:colOff>
      <xdr:row>95</xdr:row>
      <xdr:rowOff>90069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106596</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05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25038</xdr:rowOff>
    </xdr:from>
    <xdr:to>
      <xdr:col>55</xdr:col>
      <xdr:colOff>0</xdr:colOff>
      <xdr:row>36</xdr:row>
      <xdr:rowOff>52017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97238"/>
          <a:ext cx="838200" cy="2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52017</xdr:rowOff>
    </xdr:from>
    <xdr:to>
      <xdr:col>50</xdr:col>
      <xdr:colOff>114300</xdr:colOff>
      <xdr:row>36</xdr:row>
      <xdr:rowOff>87518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24217"/>
          <a:ext cx="889000" cy="3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68979</xdr:rowOff>
    </xdr:from>
    <xdr:to>
      <xdr:col>45</xdr:col>
      <xdr:colOff>177800</xdr:colOff>
      <xdr:row>36</xdr:row>
      <xdr:rowOff>87518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98279"/>
          <a:ext cx="889000" cy="36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68979</xdr:rowOff>
    </xdr:from>
    <xdr:to>
      <xdr:col>41</xdr:col>
      <xdr:colOff>50800</xdr:colOff>
      <xdr:row>37</xdr:row>
      <xdr:rowOff>387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98279"/>
          <a:ext cx="889000" cy="4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145688</xdr:rowOff>
    </xdr:from>
    <xdr:to>
      <xdr:col>55</xdr:col>
      <xdr:colOff>50800</xdr:colOff>
      <xdr:row>36</xdr:row>
      <xdr:rowOff>75838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168565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9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1217</xdr:rowOff>
    </xdr:from>
    <xdr:to>
      <xdr:col>50</xdr:col>
      <xdr:colOff>165100</xdr:colOff>
      <xdr:row>36</xdr:row>
      <xdr:rowOff>102817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7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119344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4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36718</xdr:rowOff>
    </xdr:from>
    <xdr:to>
      <xdr:col>46</xdr:col>
      <xdr:colOff>38100</xdr:colOff>
      <xdr:row>36</xdr:row>
      <xdr:rowOff>138318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154845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8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18179</xdr:rowOff>
    </xdr:from>
    <xdr:to>
      <xdr:col>41</xdr:col>
      <xdr:colOff>101600</xdr:colOff>
      <xdr:row>34</xdr:row>
      <xdr:rowOff>119779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136306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2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121037</xdr:rowOff>
    </xdr:from>
    <xdr:to>
      <xdr:col>36</xdr:col>
      <xdr:colOff>165100</xdr:colOff>
      <xdr:row>37</xdr:row>
      <xdr:rowOff>51187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67714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91498</xdr:rowOff>
    </xdr:from>
    <xdr:to>
      <xdr:col>55</xdr:col>
      <xdr:colOff>0</xdr:colOff>
      <xdr:row>57</xdr:row>
      <xdr:rowOff>147132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64148"/>
          <a:ext cx="838200" cy="5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141641</xdr:rowOff>
    </xdr:from>
    <xdr:to>
      <xdr:col>50</xdr:col>
      <xdr:colOff>114300</xdr:colOff>
      <xdr:row>57</xdr:row>
      <xdr:rowOff>147132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14291"/>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124482</xdr:rowOff>
    </xdr:from>
    <xdr:to>
      <xdr:col>45</xdr:col>
      <xdr:colOff>177800</xdr:colOff>
      <xdr:row>57</xdr:row>
      <xdr:rowOff>141641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97132"/>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124482</xdr:rowOff>
    </xdr:from>
    <xdr:to>
      <xdr:col>41</xdr:col>
      <xdr:colOff>50800</xdr:colOff>
      <xdr:row>57</xdr:row>
      <xdr:rowOff>150051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97132"/>
          <a:ext cx="889000" cy="2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40698</xdr:rowOff>
    </xdr:from>
    <xdr:to>
      <xdr:col>55</xdr:col>
      <xdr:colOff>50800</xdr:colOff>
      <xdr:row>57</xdr:row>
      <xdr:rowOff>142298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63575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6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96332</xdr:rowOff>
    </xdr:from>
    <xdr:to>
      <xdr:col>50</xdr:col>
      <xdr:colOff>165100</xdr:colOff>
      <xdr:row>58</xdr:row>
      <xdr:rowOff>26482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6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17609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6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90841</xdr:rowOff>
    </xdr:from>
    <xdr:to>
      <xdr:col>46</xdr:col>
      <xdr:colOff>38100</xdr:colOff>
      <xdr:row>58</xdr:row>
      <xdr:rowOff>20991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12118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73682</xdr:rowOff>
    </xdr:from>
    <xdr:to>
      <xdr:col>41</xdr:col>
      <xdr:colOff>101600</xdr:colOff>
      <xdr:row>58</xdr:row>
      <xdr:rowOff>3832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4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166409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3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99251</xdr:rowOff>
    </xdr:from>
    <xdr:to>
      <xdr:col>36</xdr:col>
      <xdr:colOff>165100</xdr:colOff>
      <xdr:row>58</xdr:row>
      <xdr:rowOff>29401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20528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6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80087</xdr:rowOff>
    </xdr:from>
    <xdr:to>
      <xdr:col>55</xdr:col>
      <xdr:colOff>0</xdr:colOff>
      <xdr:row>79</xdr:row>
      <xdr:rowOff>17704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53187"/>
          <a:ext cx="838200" cy="10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160046</xdr:rowOff>
    </xdr:from>
    <xdr:to>
      <xdr:col>50</xdr:col>
      <xdr:colOff>114300</xdr:colOff>
      <xdr:row>79</xdr:row>
      <xdr:rowOff>17704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33146"/>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160046</xdr:rowOff>
    </xdr:from>
    <xdr:to>
      <xdr:col>45</xdr:col>
      <xdr:colOff>177800</xdr:colOff>
      <xdr:row>79</xdr:row>
      <xdr:rowOff>25361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33146"/>
          <a:ext cx="889000" cy="3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25361</xdr:rowOff>
    </xdr:from>
    <xdr:to>
      <xdr:col>41</xdr:col>
      <xdr:colOff>50800</xdr:colOff>
      <xdr:row>79</xdr:row>
      <xdr:rowOff>32792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69911"/>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29287</xdr:rowOff>
    </xdr:from>
    <xdr:to>
      <xdr:col>55</xdr:col>
      <xdr:colOff>50800</xdr:colOff>
      <xdr:row>78</xdr:row>
      <xdr:rowOff>130887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7714</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8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138354</xdr:rowOff>
    </xdr:from>
    <xdr:to>
      <xdr:col>50</xdr:col>
      <xdr:colOff>165100</xdr:colOff>
      <xdr:row>79</xdr:row>
      <xdr:rowOff>68504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59631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109246</xdr:rowOff>
    </xdr:from>
    <xdr:to>
      <xdr:col>46</xdr:col>
      <xdr:colOff>38100</xdr:colOff>
      <xdr:row>79</xdr:row>
      <xdr:rowOff>39396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30523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7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146011</xdr:rowOff>
    </xdr:from>
    <xdr:to>
      <xdr:col>41</xdr:col>
      <xdr:colOff>101600</xdr:colOff>
      <xdr:row>79</xdr:row>
      <xdr:rowOff>76161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67288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1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153442</xdr:rowOff>
    </xdr:from>
    <xdr:to>
      <xdr:col>36</xdr:col>
      <xdr:colOff>165100</xdr:colOff>
      <xdr:row>79</xdr:row>
      <xdr:rowOff>83592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74719</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619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156218</xdr:rowOff>
    </xdr:from>
    <xdr:to>
      <xdr:col>55</xdr:col>
      <xdr:colOff>0</xdr:colOff>
      <xdr:row>98</xdr:row>
      <xdr:rowOff>5828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86868"/>
          <a:ext cx="838200" cy="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5438</xdr:rowOff>
    </xdr:from>
    <xdr:to>
      <xdr:col>50</xdr:col>
      <xdr:colOff>114300</xdr:colOff>
      <xdr:row>98</xdr:row>
      <xdr:rowOff>5828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07538"/>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159437</xdr:rowOff>
    </xdr:from>
    <xdr:to>
      <xdr:col>45</xdr:col>
      <xdr:colOff>177800</xdr:colOff>
      <xdr:row>98</xdr:row>
      <xdr:rowOff>5438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90087"/>
          <a:ext cx="889000" cy="1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159437</xdr:rowOff>
    </xdr:from>
    <xdr:to>
      <xdr:col>41</xdr:col>
      <xdr:colOff>50800</xdr:colOff>
      <xdr:row>98</xdr:row>
      <xdr:rowOff>15030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90087"/>
          <a:ext cx="8890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105418</xdr:rowOff>
    </xdr:from>
    <xdr:to>
      <xdr:col>55</xdr:col>
      <xdr:colOff>50800</xdr:colOff>
      <xdr:row>98</xdr:row>
      <xdr:rowOff>35568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128295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126478</xdr:rowOff>
    </xdr:from>
    <xdr:to>
      <xdr:col>50</xdr:col>
      <xdr:colOff>165100</xdr:colOff>
      <xdr:row>98</xdr:row>
      <xdr:rowOff>56628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73155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126088</xdr:rowOff>
    </xdr:from>
    <xdr:to>
      <xdr:col>46</xdr:col>
      <xdr:colOff>38100</xdr:colOff>
      <xdr:row>98</xdr:row>
      <xdr:rowOff>56238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72765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108637</xdr:rowOff>
    </xdr:from>
    <xdr:to>
      <xdr:col>41</xdr:col>
      <xdr:colOff>101600</xdr:colOff>
      <xdr:row>98</xdr:row>
      <xdr:rowOff>38787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55314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135680</xdr:rowOff>
    </xdr:from>
    <xdr:to>
      <xdr:col>36</xdr:col>
      <xdr:colOff>165100</xdr:colOff>
      <xdr:row>98</xdr:row>
      <xdr:rowOff>65830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82357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7989</xdr:rowOff>
    </xdr:from>
    <xdr:to>
      <xdr:col>85</xdr:col>
      <xdr:colOff>127000</xdr:colOff>
      <xdr:row>39</xdr:row>
      <xdr:rowOff>10706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94539"/>
          <a:ext cx="8382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109334</xdr:rowOff>
    </xdr:from>
    <xdr:to>
      <xdr:col>81</xdr:col>
      <xdr:colOff>50800</xdr:colOff>
      <xdr:row>39</xdr:row>
      <xdr:rowOff>10706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24434"/>
          <a:ext cx="889000" cy="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109334</xdr:rowOff>
    </xdr:from>
    <xdr:to>
      <xdr:col>76</xdr:col>
      <xdr:colOff>114300</xdr:colOff>
      <xdr:row>39</xdr:row>
      <xdr:rowOff>4635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24434"/>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4635</xdr:rowOff>
    </xdr:from>
    <xdr:to>
      <xdr:col>71</xdr:col>
      <xdr:colOff>177800</xdr:colOff>
      <xdr:row>39</xdr:row>
      <xdr:rowOff>40449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91185"/>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128639</xdr:rowOff>
    </xdr:from>
    <xdr:to>
      <xdr:col>85</xdr:col>
      <xdr:colOff>177800</xdr:colOff>
      <xdr:row>39</xdr:row>
      <xdr:rowOff>58789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131356</xdr:rowOff>
    </xdr:from>
    <xdr:to>
      <xdr:col>81</xdr:col>
      <xdr:colOff>101600</xdr:colOff>
      <xdr:row>39</xdr:row>
      <xdr:rowOff>61506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52633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58534</xdr:rowOff>
    </xdr:from>
    <xdr:to>
      <xdr:col>76</xdr:col>
      <xdr:colOff>165100</xdr:colOff>
      <xdr:row>38</xdr:row>
      <xdr:rowOff>160134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151261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6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125285</xdr:rowOff>
    </xdr:from>
    <xdr:to>
      <xdr:col>72</xdr:col>
      <xdr:colOff>38100</xdr:colOff>
      <xdr:row>39</xdr:row>
      <xdr:rowOff>55435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46562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3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161099</xdr:rowOff>
    </xdr:from>
    <xdr:to>
      <xdr:col>67</xdr:col>
      <xdr:colOff>101600</xdr:colOff>
      <xdr:row>39</xdr:row>
      <xdr:rowOff>91249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82376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8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120952</xdr:rowOff>
    </xdr:from>
    <xdr:to>
      <xdr:col>85</xdr:col>
      <xdr:colOff>127000</xdr:colOff>
      <xdr:row>77</xdr:row>
      <xdr:rowOff>131197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22602"/>
          <a:ext cx="838200" cy="1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120952</xdr:rowOff>
    </xdr:from>
    <xdr:to>
      <xdr:col>81</xdr:col>
      <xdr:colOff>50800</xdr:colOff>
      <xdr:row>77</xdr:row>
      <xdr:rowOff>133448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22602"/>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133415</xdr:rowOff>
    </xdr:from>
    <xdr:to>
      <xdr:col>76</xdr:col>
      <xdr:colOff>114300</xdr:colOff>
      <xdr:row>77</xdr:row>
      <xdr:rowOff>133448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3506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127707</xdr:rowOff>
    </xdr:from>
    <xdr:to>
      <xdr:col>71</xdr:col>
      <xdr:colOff>177800</xdr:colOff>
      <xdr:row>77</xdr:row>
      <xdr:rowOff>133415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29357"/>
          <a:ext cx="889000" cy="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80397</xdr:rowOff>
    </xdr:from>
    <xdr:to>
      <xdr:col>85</xdr:col>
      <xdr:colOff>177800</xdr:colOff>
      <xdr:row>78</xdr:row>
      <xdr:rowOff>10547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39774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70152</xdr:rowOff>
    </xdr:from>
    <xdr:to>
      <xdr:col>81</xdr:col>
      <xdr:colOff>101600</xdr:colOff>
      <xdr:row>78</xdr:row>
      <xdr:rowOff>302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7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16829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4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82648</xdr:rowOff>
    </xdr:from>
    <xdr:to>
      <xdr:col>76</xdr:col>
      <xdr:colOff>165100</xdr:colOff>
      <xdr:row>78</xdr:row>
      <xdr:rowOff>12798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8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29325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5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82615</xdr:rowOff>
    </xdr:from>
    <xdr:to>
      <xdr:col>72</xdr:col>
      <xdr:colOff>38100</xdr:colOff>
      <xdr:row>78</xdr:row>
      <xdr:rowOff>12765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29292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5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76907</xdr:rowOff>
    </xdr:from>
    <xdr:to>
      <xdr:col>67</xdr:col>
      <xdr:colOff>101600</xdr:colOff>
      <xdr:row>78</xdr:row>
      <xdr:rowOff>7057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23584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5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107434</xdr:rowOff>
    </xdr:from>
    <xdr:to>
      <xdr:col>85</xdr:col>
      <xdr:colOff>127000</xdr:colOff>
      <xdr:row>97</xdr:row>
      <xdr:rowOff>90384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566634"/>
          <a:ext cx="838200" cy="15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90384</xdr:rowOff>
    </xdr:from>
    <xdr:to>
      <xdr:col>81</xdr:col>
      <xdr:colOff>50800</xdr:colOff>
      <xdr:row>98</xdr:row>
      <xdr:rowOff>3587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21034"/>
          <a:ext cx="889000" cy="8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3587</xdr:rowOff>
    </xdr:from>
    <xdr:to>
      <xdr:col>76</xdr:col>
      <xdr:colOff>114300</xdr:colOff>
      <xdr:row>98</xdr:row>
      <xdr:rowOff>55344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05687"/>
          <a:ext cx="889000" cy="5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40391</xdr:rowOff>
    </xdr:from>
    <xdr:to>
      <xdr:col>71</xdr:col>
      <xdr:colOff>177800</xdr:colOff>
      <xdr:row>98</xdr:row>
      <xdr:rowOff>55344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42491"/>
          <a:ext cx="889000" cy="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56634</xdr:rowOff>
    </xdr:from>
    <xdr:to>
      <xdr:col>85</xdr:col>
      <xdr:colOff>177800</xdr:colOff>
      <xdr:row>96</xdr:row>
      <xdr:rowOff>158234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79511</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36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39584</xdr:rowOff>
    </xdr:from>
    <xdr:to>
      <xdr:col>81</xdr:col>
      <xdr:colOff>101600</xdr:colOff>
      <xdr:row>97</xdr:row>
      <xdr:rowOff>141184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157711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4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124237</xdr:rowOff>
    </xdr:from>
    <xdr:to>
      <xdr:col>76</xdr:col>
      <xdr:colOff>165100</xdr:colOff>
      <xdr:row>98</xdr:row>
      <xdr:rowOff>54387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5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70914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3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4544</xdr:rowOff>
    </xdr:from>
    <xdr:to>
      <xdr:col>72</xdr:col>
      <xdr:colOff>38100</xdr:colOff>
      <xdr:row>98</xdr:row>
      <xdr:rowOff>106144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122671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8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161041</xdr:rowOff>
    </xdr:from>
    <xdr:to>
      <xdr:col>67</xdr:col>
      <xdr:colOff>101600</xdr:colOff>
      <xdr:row>98</xdr:row>
      <xdr:rowOff>91191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9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107718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134613</xdr:rowOff>
    </xdr:from>
    <xdr:to>
      <xdr:col>116</xdr:col>
      <xdr:colOff>63500</xdr:colOff>
      <xdr:row>38</xdr:row>
      <xdr:rowOff>166542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49713"/>
          <a:ext cx="838200" cy="3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166542</xdr:rowOff>
    </xdr:from>
    <xdr:to>
      <xdr:col>111</xdr:col>
      <xdr:colOff>177800</xdr:colOff>
      <xdr:row>38</xdr:row>
      <xdr:rowOff>167227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8164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166636</xdr:rowOff>
    </xdr:from>
    <xdr:to>
      <xdr:col>107</xdr:col>
      <xdr:colOff>50800</xdr:colOff>
      <xdr:row>38</xdr:row>
      <xdr:rowOff>167227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81736"/>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166636</xdr:rowOff>
    </xdr:from>
    <xdr:to>
      <xdr:col>102</xdr:col>
      <xdr:colOff>114300</xdr:colOff>
      <xdr:row>38</xdr:row>
      <xdr:rowOff>169552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81736"/>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83813</xdr:rowOff>
    </xdr:from>
    <xdr:to>
      <xdr:col>116</xdr:col>
      <xdr:colOff>114300</xdr:colOff>
      <xdr:row>39</xdr:row>
      <xdr:rowOff>13963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57420</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7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115742</xdr:rowOff>
    </xdr:from>
    <xdr:to>
      <xdr:col>112</xdr:col>
      <xdr:colOff>38100</xdr:colOff>
      <xdr:row>39</xdr:row>
      <xdr:rowOff>45892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37019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2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116427</xdr:rowOff>
    </xdr:from>
    <xdr:to>
      <xdr:col>107</xdr:col>
      <xdr:colOff>101600</xdr:colOff>
      <xdr:row>39</xdr:row>
      <xdr:rowOff>46577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37704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2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115836</xdr:rowOff>
    </xdr:from>
    <xdr:to>
      <xdr:col>102</xdr:col>
      <xdr:colOff>165100</xdr:colOff>
      <xdr:row>39</xdr:row>
      <xdr:rowOff>45986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37113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2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118752</xdr:rowOff>
    </xdr:from>
    <xdr:to>
      <xdr:col>98</xdr:col>
      <xdr:colOff>38100</xdr:colOff>
      <xdr:row>39</xdr:row>
      <xdr:rowOff>48902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40029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72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130693</xdr:rowOff>
    </xdr:from>
    <xdr:to>
      <xdr:col>116</xdr:col>
      <xdr:colOff>63500</xdr:colOff>
      <xdr:row>57</xdr:row>
      <xdr:rowOff>135403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903343"/>
          <a:ext cx="8382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135403</xdr:rowOff>
    </xdr:from>
    <xdr:to>
      <xdr:col>111</xdr:col>
      <xdr:colOff>177800</xdr:colOff>
      <xdr:row>57</xdr:row>
      <xdr:rowOff>153782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908053"/>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153782</xdr:rowOff>
    </xdr:from>
    <xdr:to>
      <xdr:col>107</xdr:col>
      <xdr:colOff>50800</xdr:colOff>
      <xdr:row>57</xdr:row>
      <xdr:rowOff>168915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926432"/>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168915</xdr:rowOff>
    </xdr:from>
    <xdr:to>
      <xdr:col>102</xdr:col>
      <xdr:colOff>114300</xdr:colOff>
      <xdr:row>58</xdr:row>
      <xdr:rowOff>574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941565"/>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79893</xdr:rowOff>
    </xdr:from>
    <xdr:to>
      <xdr:col>116</xdr:col>
      <xdr:colOff>114300</xdr:colOff>
      <xdr:row>58</xdr:row>
      <xdr:rowOff>10043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85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102770</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70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84603</xdr:rowOff>
    </xdr:from>
    <xdr:to>
      <xdr:col>112</xdr:col>
      <xdr:colOff>38100</xdr:colOff>
      <xdr:row>58</xdr:row>
      <xdr:rowOff>14753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85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31280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3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102982</xdr:rowOff>
    </xdr:from>
    <xdr:to>
      <xdr:col>107</xdr:col>
      <xdr:colOff>101600</xdr:colOff>
      <xdr:row>58</xdr:row>
      <xdr:rowOff>33132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87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49659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5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118115</xdr:rowOff>
    </xdr:from>
    <xdr:to>
      <xdr:col>102</xdr:col>
      <xdr:colOff>165100</xdr:colOff>
      <xdr:row>58</xdr:row>
      <xdr:rowOff>48265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8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39392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9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121224</xdr:rowOff>
    </xdr:from>
    <xdr:to>
      <xdr:col>98</xdr:col>
      <xdr:colOff>38100</xdr:colOff>
      <xdr:row>58</xdr:row>
      <xdr:rowOff>51374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8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67901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86767</xdr:rowOff>
    </xdr:from>
    <xdr:to>
      <xdr:col>116</xdr:col>
      <xdr:colOff>63500</xdr:colOff>
      <xdr:row>76</xdr:row>
      <xdr:rowOff>94157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116967"/>
          <a:ext cx="8382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86767</xdr:rowOff>
    </xdr:from>
    <xdr:to>
      <xdr:col>111</xdr:col>
      <xdr:colOff>177800</xdr:colOff>
      <xdr:row>76</xdr:row>
      <xdr:rowOff>114745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16967"/>
          <a:ext cx="889000" cy="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114745</xdr:rowOff>
    </xdr:from>
    <xdr:to>
      <xdr:col>107</xdr:col>
      <xdr:colOff>50800</xdr:colOff>
      <xdr:row>76</xdr:row>
      <xdr:rowOff>140449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44945"/>
          <a:ext cx="8890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140449</xdr:rowOff>
    </xdr:from>
    <xdr:to>
      <xdr:col>102</xdr:col>
      <xdr:colOff>114300</xdr:colOff>
      <xdr:row>76</xdr:row>
      <xdr:rowOff>167221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70649"/>
          <a:ext cx="889000" cy="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43357</xdr:rowOff>
    </xdr:from>
    <xdr:to>
      <xdr:col>116</xdr:col>
      <xdr:colOff>114300</xdr:colOff>
      <xdr:row>76</xdr:row>
      <xdr:rowOff>144957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66235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2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35967</xdr:rowOff>
    </xdr:from>
    <xdr:to>
      <xdr:col>112</xdr:col>
      <xdr:colOff>38100</xdr:colOff>
      <xdr:row>76</xdr:row>
      <xdr:rowOff>137567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154093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63945</xdr:rowOff>
    </xdr:from>
    <xdr:to>
      <xdr:col>107</xdr:col>
      <xdr:colOff>101600</xdr:colOff>
      <xdr:row>76</xdr:row>
      <xdr:rowOff>165545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6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89649</xdr:rowOff>
    </xdr:from>
    <xdr:to>
      <xdr:col>102</xdr:col>
      <xdr:colOff>165100</xdr:colOff>
      <xdr:row>77</xdr:row>
      <xdr:rowOff>19799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36327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116421</xdr:rowOff>
    </xdr:from>
    <xdr:to>
      <xdr:col>98</xdr:col>
      <xdr:colOff>38100</xdr:colOff>
      <xdr:row>77</xdr:row>
      <xdr:rowOff>46571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37698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・人件費は、前年度比で減少しており、主な要因は、市町村総合事務組合退職手当負担金の減によるものである。</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・物件費は、前年度比で増加しており、主な要因は、西之表市市史編さん事業、旧上妻家住宅公開整備事業等の増によるものである。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・扶助費は、前年度比で増加しており、主な要因は、電力・ガス・食料品等価格高騰重点支援事業、低所得者支援・定額減税補足給付金事業等の増によるものである。</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・補助費等は、前年度比で増加しており、主な要因は、住み続けたい地域づくり給付金事業、地域経済活性化プレミアム付商品券発行事業等の増によるものである。</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・普通建設事業費は、前年比で増加しており、主な要因は、農道整備事業、防犯カメラ設置事業、畑地かんがい施設整備事業等の増によるものである。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・公債費は、前年度比で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しており、主な要因は、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償還終了による起債残高の減少によるものである。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・積立金は、前年度比で増加しており、主な要因は、財政調整基金、再編交付金事業基金の積立増によるものである。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14,296
14,200
205.57
14,406,758
13,794,986
579,109
6,168,249
8,181,984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65596</xdr:rowOff>
    </xdr:from>
    <xdr:to>
      <xdr:col>24</xdr:col>
      <xdr:colOff>63500</xdr:colOff>
      <xdr:row>32</xdr:row>
      <xdr:rowOff>138366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51996"/>
          <a:ext cx="838200" cy="7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138366</xdr:rowOff>
    </xdr:from>
    <xdr:to>
      <xdr:col>19</xdr:col>
      <xdr:colOff>177800</xdr:colOff>
      <xdr:row>33</xdr:row>
      <xdr:rowOff>49403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24766"/>
          <a:ext cx="889000" cy="8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133604</xdr:rowOff>
    </xdr:from>
    <xdr:to>
      <xdr:col>15</xdr:col>
      <xdr:colOff>50800</xdr:colOff>
      <xdr:row>33</xdr:row>
      <xdr:rowOff>49403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48554"/>
          <a:ext cx="8890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133604</xdr:rowOff>
    </xdr:from>
    <xdr:to>
      <xdr:col>10</xdr:col>
      <xdr:colOff>114300</xdr:colOff>
      <xdr:row>32</xdr:row>
      <xdr:rowOff>48832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48554"/>
          <a:ext cx="889000"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14796</xdr:rowOff>
    </xdr:from>
    <xdr:to>
      <xdr:col>24</xdr:col>
      <xdr:colOff>114300</xdr:colOff>
      <xdr:row>32</xdr:row>
      <xdr:rowOff>116396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37673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87566</xdr:rowOff>
    </xdr:from>
    <xdr:to>
      <xdr:col>20</xdr:col>
      <xdr:colOff>38100</xdr:colOff>
      <xdr:row>33</xdr:row>
      <xdr:rowOff>17716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7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34243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4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170053</xdr:rowOff>
    </xdr:from>
    <xdr:to>
      <xdr:col>15</xdr:col>
      <xdr:colOff>101600</xdr:colOff>
      <xdr:row>33</xdr:row>
      <xdr:rowOff>100203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116730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3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82804</xdr:rowOff>
    </xdr:from>
    <xdr:to>
      <xdr:col>10</xdr:col>
      <xdr:colOff>165100</xdr:colOff>
      <xdr:row>32</xdr:row>
      <xdr:rowOff>12954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29481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7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169482</xdr:rowOff>
    </xdr:from>
    <xdr:to>
      <xdr:col>6</xdr:col>
      <xdr:colOff>38100</xdr:colOff>
      <xdr:row>32</xdr:row>
      <xdr:rowOff>99632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116159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5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3373</xdr:rowOff>
    </xdr:from>
    <xdr:to>
      <xdr:col>24</xdr:col>
      <xdr:colOff>63500</xdr:colOff>
      <xdr:row>57</xdr:row>
      <xdr:rowOff>118077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6023"/>
          <a:ext cx="838200" cy="11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118077</xdr:rowOff>
    </xdr:from>
    <xdr:to>
      <xdr:col>19</xdr:col>
      <xdr:colOff>177800</xdr:colOff>
      <xdr:row>58</xdr:row>
      <xdr:rowOff>4511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90727"/>
          <a:ext cx="889000" cy="5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71811</xdr:rowOff>
    </xdr:from>
    <xdr:to>
      <xdr:col>15</xdr:col>
      <xdr:colOff>50800</xdr:colOff>
      <xdr:row>58</xdr:row>
      <xdr:rowOff>4511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44461"/>
          <a:ext cx="889000" cy="10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71811</xdr:rowOff>
    </xdr:from>
    <xdr:to>
      <xdr:col>10</xdr:col>
      <xdr:colOff>114300</xdr:colOff>
      <xdr:row>58</xdr:row>
      <xdr:rowOff>27025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44461"/>
          <a:ext cx="889000" cy="12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124023</xdr:rowOff>
    </xdr:from>
    <xdr:to>
      <xdr:col>24</xdr:col>
      <xdr:colOff>114300</xdr:colOff>
      <xdr:row>57</xdr:row>
      <xdr:rowOff>54173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146900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7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67277</xdr:rowOff>
    </xdr:from>
    <xdr:to>
      <xdr:col>20</xdr:col>
      <xdr:colOff>38100</xdr:colOff>
      <xdr:row>57</xdr:row>
      <xdr:rowOff>168877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13954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125161</xdr:rowOff>
    </xdr:from>
    <xdr:to>
      <xdr:col>15</xdr:col>
      <xdr:colOff>101600</xdr:colOff>
      <xdr:row>58</xdr:row>
      <xdr:rowOff>55311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71838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7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21011</xdr:rowOff>
    </xdr:from>
    <xdr:to>
      <xdr:col>10</xdr:col>
      <xdr:colOff>165100</xdr:colOff>
      <xdr:row>57</xdr:row>
      <xdr:rowOff>122611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139138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6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147675</xdr:rowOff>
    </xdr:from>
    <xdr:to>
      <xdr:col>6</xdr:col>
      <xdr:colOff>38100</xdr:colOff>
      <xdr:row>58</xdr:row>
      <xdr:rowOff>77825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94352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9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116323</xdr:rowOff>
    </xdr:from>
    <xdr:to>
      <xdr:col>24</xdr:col>
      <xdr:colOff>63500</xdr:colOff>
      <xdr:row>74</xdr:row>
      <xdr:rowOff>152602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03623"/>
          <a:ext cx="838200" cy="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84781</xdr:rowOff>
    </xdr:from>
    <xdr:to>
      <xdr:col>19</xdr:col>
      <xdr:colOff>177800</xdr:colOff>
      <xdr:row>74</xdr:row>
      <xdr:rowOff>152602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72081"/>
          <a:ext cx="889000" cy="6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84781</xdr:rowOff>
    </xdr:from>
    <xdr:to>
      <xdr:col>15</xdr:col>
      <xdr:colOff>50800</xdr:colOff>
      <xdr:row>75</xdr:row>
      <xdr:rowOff>87008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72081"/>
          <a:ext cx="889000" cy="17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87008</xdr:rowOff>
    </xdr:from>
    <xdr:to>
      <xdr:col>10</xdr:col>
      <xdr:colOff>114300</xdr:colOff>
      <xdr:row>75</xdr:row>
      <xdr:rowOff>120017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45758"/>
          <a:ext cx="8890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65523</xdr:rowOff>
    </xdr:from>
    <xdr:to>
      <xdr:col>24</xdr:col>
      <xdr:colOff>114300</xdr:colOff>
      <xdr:row>74</xdr:row>
      <xdr:rowOff>167123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88400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0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101802</xdr:rowOff>
    </xdr:from>
    <xdr:to>
      <xdr:col>20</xdr:col>
      <xdr:colOff>38100</xdr:colOff>
      <xdr:row>75</xdr:row>
      <xdr:rowOff>31952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48479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6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33981</xdr:rowOff>
    </xdr:from>
    <xdr:to>
      <xdr:col>15</xdr:col>
      <xdr:colOff>101600</xdr:colOff>
      <xdr:row>74</xdr:row>
      <xdr:rowOff>135581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152108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9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36208</xdr:rowOff>
    </xdr:from>
    <xdr:to>
      <xdr:col>10</xdr:col>
      <xdr:colOff>165100</xdr:colOff>
      <xdr:row>75</xdr:row>
      <xdr:rowOff>137808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154335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7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69217</xdr:rowOff>
    </xdr:from>
    <xdr:to>
      <xdr:col>6</xdr:col>
      <xdr:colOff>38100</xdr:colOff>
      <xdr:row>75</xdr:row>
      <xdr:rowOff>170817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2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0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106997</xdr:rowOff>
    </xdr:from>
    <xdr:to>
      <xdr:col>24</xdr:col>
      <xdr:colOff>63500</xdr:colOff>
      <xdr:row>96</xdr:row>
      <xdr:rowOff>135096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66197"/>
          <a:ext cx="8382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106997</xdr:rowOff>
    </xdr:from>
    <xdr:to>
      <xdr:col>19</xdr:col>
      <xdr:colOff>177800</xdr:colOff>
      <xdr:row>96</xdr:row>
      <xdr:rowOff>135626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66197"/>
          <a:ext cx="8890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135626</xdr:rowOff>
    </xdr:from>
    <xdr:to>
      <xdr:col>15</xdr:col>
      <xdr:colOff>50800</xdr:colOff>
      <xdr:row>97</xdr:row>
      <xdr:rowOff>28691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94826"/>
          <a:ext cx="889000" cy="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28691</xdr:rowOff>
    </xdr:from>
    <xdr:to>
      <xdr:col>10</xdr:col>
      <xdr:colOff>114300</xdr:colOff>
      <xdr:row>97</xdr:row>
      <xdr:rowOff>32102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59341"/>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84296</xdr:rowOff>
    </xdr:from>
    <xdr:to>
      <xdr:col>24</xdr:col>
      <xdr:colOff>114300</xdr:colOff>
      <xdr:row>97</xdr:row>
      <xdr:rowOff>14446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4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107173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56197</xdr:rowOff>
    </xdr:from>
    <xdr:to>
      <xdr:col>20</xdr:col>
      <xdr:colOff>38100</xdr:colOff>
      <xdr:row>96</xdr:row>
      <xdr:rowOff>157797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2874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84826</xdr:rowOff>
    </xdr:from>
    <xdr:to>
      <xdr:col>15</xdr:col>
      <xdr:colOff>101600</xdr:colOff>
      <xdr:row>97</xdr:row>
      <xdr:rowOff>14976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31503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1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149341</xdr:rowOff>
    </xdr:from>
    <xdr:to>
      <xdr:col>10</xdr:col>
      <xdr:colOff>165100</xdr:colOff>
      <xdr:row>97</xdr:row>
      <xdr:rowOff>79491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96018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8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152752</xdr:rowOff>
    </xdr:from>
    <xdr:to>
      <xdr:col>6</xdr:col>
      <xdr:colOff>38100</xdr:colOff>
      <xdr:row>97</xdr:row>
      <xdr:rowOff>82902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99429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8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109003</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24103"/>
          <a:ext cx="889000" cy="16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109003</xdr:rowOff>
    </xdr:from>
    <xdr:to>
      <xdr:col>45</xdr:col>
      <xdr:colOff>177800</xdr:colOff>
      <xdr:row>38</xdr:row>
      <xdr:rowOff>111289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2410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111289</xdr:rowOff>
    </xdr:from>
    <xdr:to>
      <xdr:col>41</xdr:col>
      <xdr:colOff>50800</xdr:colOff>
      <xdr:row>38</xdr:row>
      <xdr:rowOff>113574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2638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58203</xdr:rowOff>
    </xdr:from>
    <xdr:to>
      <xdr:col>46</xdr:col>
      <xdr:colOff>38100</xdr:colOff>
      <xdr:row>38</xdr:row>
      <xdr:rowOff>159803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150930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6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60489</xdr:rowOff>
    </xdr:from>
    <xdr:to>
      <xdr:col>41</xdr:col>
      <xdr:colOff>101600</xdr:colOff>
      <xdr:row>38</xdr:row>
      <xdr:rowOff>162089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153216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6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62774</xdr:rowOff>
    </xdr:from>
    <xdr:to>
      <xdr:col>36</xdr:col>
      <xdr:colOff>165100</xdr:colOff>
      <xdr:row>38</xdr:row>
      <xdr:rowOff>164374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155501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7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134709</xdr:rowOff>
    </xdr:from>
    <xdr:to>
      <xdr:col>55</xdr:col>
      <xdr:colOff>0</xdr:colOff>
      <xdr:row>56</xdr:row>
      <xdr:rowOff>96418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64459"/>
          <a:ext cx="838200" cy="1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96418</xdr:rowOff>
    </xdr:from>
    <xdr:to>
      <xdr:col>50</xdr:col>
      <xdr:colOff>114300</xdr:colOff>
      <xdr:row>56</xdr:row>
      <xdr:rowOff>147228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97618"/>
          <a:ext cx="889000" cy="5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128277</xdr:rowOff>
    </xdr:from>
    <xdr:to>
      <xdr:col>45</xdr:col>
      <xdr:colOff>177800</xdr:colOff>
      <xdr:row>56</xdr:row>
      <xdr:rowOff>147228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29477"/>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128277</xdr:rowOff>
    </xdr:from>
    <xdr:to>
      <xdr:col>41</xdr:col>
      <xdr:colOff>50800</xdr:colOff>
      <xdr:row>57</xdr:row>
      <xdr:rowOff>29538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29477"/>
          <a:ext cx="889000" cy="7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83909</xdr:rowOff>
    </xdr:from>
    <xdr:to>
      <xdr:col>55</xdr:col>
      <xdr:colOff>50800</xdr:colOff>
      <xdr:row>56</xdr:row>
      <xdr:rowOff>14059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1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106786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6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45618</xdr:rowOff>
    </xdr:from>
    <xdr:to>
      <xdr:col>50</xdr:col>
      <xdr:colOff>165100</xdr:colOff>
      <xdr:row>56</xdr:row>
      <xdr:rowOff>147218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163745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2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96428</xdr:rowOff>
    </xdr:from>
    <xdr:to>
      <xdr:col>46</xdr:col>
      <xdr:colOff>38100</xdr:colOff>
      <xdr:row>57</xdr:row>
      <xdr:rowOff>26578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9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43105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7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77477</xdr:rowOff>
    </xdr:from>
    <xdr:to>
      <xdr:col>41</xdr:col>
      <xdr:colOff>101600</xdr:colOff>
      <xdr:row>57</xdr:row>
      <xdr:rowOff>7627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24154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5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150188</xdr:rowOff>
    </xdr:from>
    <xdr:to>
      <xdr:col>36</xdr:col>
      <xdr:colOff>165100</xdr:colOff>
      <xdr:row>57</xdr:row>
      <xdr:rowOff>80338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96865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32158</xdr:rowOff>
    </xdr:from>
    <xdr:to>
      <xdr:col>55</xdr:col>
      <xdr:colOff>0</xdr:colOff>
      <xdr:row>78</xdr:row>
      <xdr:rowOff>71481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05258"/>
          <a:ext cx="838200" cy="3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17408</xdr:rowOff>
    </xdr:from>
    <xdr:to>
      <xdr:col>50</xdr:col>
      <xdr:colOff>114300</xdr:colOff>
      <xdr:row>78</xdr:row>
      <xdr:rowOff>32158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90508"/>
          <a:ext cx="889000" cy="1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17408</xdr:rowOff>
    </xdr:from>
    <xdr:to>
      <xdr:col>45</xdr:col>
      <xdr:colOff>177800</xdr:colOff>
      <xdr:row>78</xdr:row>
      <xdr:rowOff>18762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90508"/>
          <a:ext cx="889000" cy="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18762</xdr:rowOff>
    </xdr:from>
    <xdr:to>
      <xdr:col>41</xdr:col>
      <xdr:colOff>50800</xdr:colOff>
      <xdr:row>78</xdr:row>
      <xdr:rowOff>86354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91862"/>
          <a:ext cx="889000" cy="6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20681</xdr:rowOff>
    </xdr:from>
    <xdr:to>
      <xdr:col>55</xdr:col>
      <xdr:colOff>50800</xdr:colOff>
      <xdr:row>78</xdr:row>
      <xdr:rowOff>122281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152808</xdr:rowOff>
    </xdr:from>
    <xdr:to>
      <xdr:col>50</xdr:col>
      <xdr:colOff>165100</xdr:colOff>
      <xdr:row>78</xdr:row>
      <xdr:rowOff>82958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74085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138058</xdr:rowOff>
    </xdr:from>
    <xdr:to>
      <xdr:col>46</xdr:col>
      <xdr:colOff>38100</xdr:colOff>
      <xdr:row>78</xdr:row>
      <xdr:rowOff>68208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59335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139412</xdr:rowOff>
    </xdr:from>
    <xdr:to>
      <xdr:col>41</xdr:col>
      <xdr:colOff>101600</xdr:colOff>
      <xdr:row>78</xdr:row>
      <xdr:rowOff>69562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4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60689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3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35554</xdr:rowOff>
    </xdr:from>
    <xdr:to>
      <xdr:col>36</xdr:col>
      <xdr:colOff>165100</xdr:colOff>
      <xdr:row>78</xdr:row>
      <xdr:rowOff>137154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128281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29049</xdr:rowOff>
    </xdr:from>
    <xdr:to>
      <xdr:col>55</xdr:col>
      <xdr:colOff>0</xdr:colOff>
      <xdr:row>97</xdr:row>
      <xdr:rowOff>53983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59699"/>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29049</xdr:rowOff>
    </xdr:from>
    <xdr:to>
      <xdr:col>50</xdr:col>
      <xdr:colOff>114300</xdr:colOff>
      <xdr:row>97</xdr:row>
      <xdr:rowOff>80325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59699"/>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80325</xdr:rowOff>
    </xdr:from>
    <xdr:to>
      <xdr:col>45</xdr:col>
      <xdr:colOff>177800</xdr:colOff>
      <xdr:row>97</xdr:row>
      <xdr:rowOff>94613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109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58280</xdr:rowOff>
    </xdr:from>
    <xdr:to>
      <xdr:col>41</xdr:col>
      <xdr:colOff>50800</xdr:colOff>
      <xdr:row>97</xdr:row>
      <xdr:rowOff>94613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88930"/>
          <a:ext cx="889000" cy="3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3183</xdr:rowOff>
    </xdr:from>
    <xdr:to>
      <xdr:col>55</xdr:col>
      <xdr:colOff>50800</xdr:colOff>
      <xdr:row>97</xdr:row>
      <xdr:rowOff>104783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153060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1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149699</xdr:rowOff>
    </xdr:from>
    <xdr:to>
      <xdr:col>50</xdr:col>
      <xdr:colOff>165100</xdr:colOff>
      <xdr:row>97</xdr:row>
      <xdr:rowOff>79849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70976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0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29525</xdr:rowOff>
    </xdr:from>
    <xdr:to>
      <xdr:col>46</xdr:col>
      <xdr:colOff>38100</xdr:colOff>
      <xdr:row>97</xdr:row>
      <xdr:rowOff>131125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122252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43813</xdr:rowOff>
    </xdr:from>
    <xdr:to>
      <xdr:col>41</xdr:col>
      <xdr:colOff>101600</xdr:colOff>
      <xdr:row>97</xdr:row>
      <xdr:rowOff>145413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7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136540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6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7480</xdr:rowOff>
    </xdr:from>
    <xdr:to>
      <xdr:col>36</xdr:col>
      <xdr:colOff>165100</xdr:colOff>
      <xdr:row>97</xdr:row>
      <xdr:rowOff>109080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100207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3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86482</xdr:rowOff>
    </xdr:from>
    <xdr:to>
      <xdr:col>85</xdr:col>
      <xdr:colOff>127000</xdr:colOff>
      <xdr:row>35</xdr:row>
      <xdr:rowOff>28715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915782"/>
          <a:ext cx="838200" cy="1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28715</xdr:rowOff>
    </xdr:from>
    <xdr:to>
      <xdr:col>81</xdr:col>
      <xdr:colOff>50800</xdr:colOff>
      <xdr:row>35</xdr:row>
      <xdr:rowOff>39070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029465"/>
          <a:ext cx="8890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39070</xdr:rowOff>
    </xdr:from>
    <xdr:to>
      <xdr:col>76</xdr:col>
      <xdr:colOff>114300</xdr:colOff>
      <xdr:row>35</xdr:row>
      <xdr:rowOff>159588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039820"/>
          <a:ext cx="889000" cy="1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33172</xdr:rowOff>
    </xdr:from>
    <xdr:to>
      <xdr:col>71</xdr:col>
      <xdr:colOff>177800</xdr:colOff>
      <xdr:row>35</xdr:row>
      <xdr:rowOff>159588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033922"/>
          <a:ext cx="8890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35682</xdr:rowOff>
    </xdr:from>
    <xdr:to>
      <xdr:col>85</xdr:col>
      <xdr:colOff>177800</xdr:colOff>
      <xdr:row>34</xdr:row>
      <xdr:rowOff>137282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6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58559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71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149365</xdr:rowOff>
    </xdr:from>
    <xdr:to>
      <xdr:col>81</xdr:col>
      <xdr:colOff>101600</xdr:colOff>
      <xdr:row>35</xdr:row>
      <xdr:rowOff>79515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97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96042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5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159720</xdr:rowOff>
    </xdr:from>
    <xdr:to>
      <xdr:col>76</xdr:col>
      <xdr:colOff>165100</xdr:colOff>
      <xdr:row>35</xdr:row>
      <xdr:rowOff>89870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9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108788</xdr:rowOff>
    </xdr:from>
    <xdr:to>
      <xdr:col>72</xdr:col>
      <xdr:colOff>38100</xdr:colOff>
      <xdr:row>36</xdr:row>
      <xdr:rowOff>38938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0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30065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153822</xdr:rowOff>
    </xdr:from>
    <xdr:to>
      <xdr:col>67</xdr:col>
      <xdr:colOff>101600</xdr:colOff>
      <xdr:row>35</xdr:row>
      <xdr:rowOff>83972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100499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5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150869</xdr:rowOff>
    </xdr:from>
    <xdr:to>
      <xdr:col>85</xdr:col>
      <xdr:colOff>127000</xdr:colOff>
      <xdr:row>57</xdr:row>
      <xdr:rowOff>70996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52069"/>
          <a:ext cx="838200" cy="9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40287</xdr:rowOff>
    </xdr:from>
    <xdr:to>
      <xdr:col>81</xdr:col>
      <xdr:colOff>50800</xdr:colOff>
      <xdr:row>57</xdr:row>
      <xdr:rowOff>70996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12937"/>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126304</xdr:rowOff>
    </xdr:from>
    <xdr:to>
      <xdr:col>76</xdr:col>
      <xdr:colOff>114300</xdr:colOff>
      <xdr:row>57</xdr:row>
      <xdr:rowOff>40287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27504"/>
          <a:ext cx="889000" cy="8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126304</xdr:rowOff>
    </xdr:from>
    <xdr:to>
      <xdr:col>71</xdr:col>
      <xdr:colOff>177800</xdr:colOff>
      <xdr:row>57</xdr:row>
      <xdr:rowOff>88548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27504"/>
          <a:ext cx="889000" cy="13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100069</xdr:rowOff>
    </xdr:from>
    <xdr:to>
      <xdr:col>85</xdr:col>
      <xdr:colOff>177800</xdr:colOff>
      <xdr:row>57</xdr:row>
      <xdr:rowOff>30219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122946</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20196</xdr:rowOff>
    </xdr:from>
    <xdr:to>
      <xdr:col>81</xdr:col>
      <xdr:colOff>101600</xdr:colOff>
      <xdr:row>57</xdr:row>
      <xdr:rowOff>121796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112923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160937</xdr:rowOff>
    </xdr:from>
    <xdr:to>
      <xdr:col>76</xdr:col>
      <xdr:colOff>165100</xdr:colOff>
      <xdr:row>57</xdr:row>
      <xdr:rowOff>91087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82214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5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75504</xdr:rowOff>
    </xdr:from>
    <xdr:to>
      <xdr:col>72</xdr:col>
      <xdr:colOff>38100</xdr:colOff>
      <xdr:row>57</xdr:row>
      <xdr:rowOff>5654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7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22181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5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37748</xdr:rowOff>
    </xdr:from>
    <xdr:to>
      <xdr:col>67</xdr:col>
      <xdr:colOff>101600</xdr:colOff>
      <xdr:row>57</xdr:row>
      <xdr:rowOff>139348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130475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7989</xdr:rowOff>
    </xdr:from>
    <xdr:to>
      <xdr:col>85</xdr:col>
      <xdr:colOff>127000</xdr:colOff>
      <xdr:row>79</xdr:row>
      <xdr:rowOff>10706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52539"/>
          <a:ext cx="8382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109334</xdr:rowOff>
    </xdr:from>
    <xdr:to>
      <xdr:col>81</xdr:col>
      <xdr:colOff>50800</xdr:colOff>
      <xdr:row>79</xdr:row>
      <xdr:rowOff>10706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482434"/>
          <a:ext cx="889000" cy="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109334</xdr:rowOff>
    </xdr:from>
    <xdr:to>
      <xdr:col>76</xdr:col>
      <xdr:colOff>114300</xdr:colOff>
      <xdr:row>79</xdr:row>
      <xdr:rowOff>4635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482434"/>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4635</xdr:rowOff>
    </xdr:from>
    <xdr:to>
      <xdr:col>71</xdr:col>
      <xdr:colOff>177800</xdr:colOff>
      <xdr:row>79</xdr:row>
      <xdr:rowOff>40450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49185"/>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128639</xdr:rowOff>
    </xdr:from>
    <xdr:to>
      <xdr:col>85</xdr:col>
      <xdr:colOff>177800</xdr:colOff>
      <xdr:row>79</xdr:row>
      <xdr:rowOff>58789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0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44646</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131356</xdr:rowOff>
    </xdr:from>
    <xdr:to>
      <xdr:col>81</xdr:col>
      <xdr:colOff>101600</xdr:colOff>
      <xdr:row>79</xdr:row>
      <xdr:rowOff>61506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52633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9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58534</xdr:rowOff>
    </xdr:from>
    <xdr:to>
      <xdr:col>76</xdr:col>
      <xdr:colOff>165100</xdr:colOff>
      <xdr:row>78</xdr:row>
      <xdr:rowOff>160134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151261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125285</xdr:rowOff>
    </xdr:from>
    <xdr:to>
      <xdr:col>72</xdr:col>
      <xdr:colOff>38100</xdr:colOff>
      <xdr:row>79</xdr:row>
      <xdr:rowOff>55435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46562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9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161100</xdr:rowOff>
    </xdr:from>
    <xdr:to>
      <xdr:col>67</xdr:col>
      <xdr:colOff>101600</xdr:colOff>
      <xdr:row>79</xdr:row>
      <xdr:rowOff>91250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82377</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120952</xdr:rowOff>
    </xdr:from>
    <xdr:to>
      <xdr:col>85</xdr:col>
      <xdr:colOff>127000</xdr:colOff>
      <xdr:row>97</xdr:row>
      <xdr:rowOff>131197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51602"/>
          <a:ext cx="838200" cy="1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120952</xdr:rowOff>
    </xdr:from>
    <xdr:to>
      <xdr:col>81</xdr:col>
      <xdr:colOff>50800</xdr:colOff>
      <xdr:row>97</xdr:row>
      <xdr:rowOff>133448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51602"/>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133415</xdr:rowOff>
    </xdr:from>
    <xdr:to>
      <xdr:col>76</xdr:col>
      <xdr:colOff>114300</xdr:colOff>
      <xdr:row>97</xdr:row>
      <xdr:rowOff>133448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76406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127707</xdr:rowOff>
    </xdr:from>
    <xdr:to>
      <xdr:col>71</xdr:col>
      <xdr:colOff>177800</xdr:colOff>
      <xdr:row>97</xdr:row>
      <xdr:rowOff>133415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58357"/>
          <a:ext cx="889000" cy="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80397</xdr:rowOff>
    </xdr:from>
    <xdr:to>
      <xdr:col>85</xdr:col>
      <xdr:colOff>177800</xdr:colOff>
      <xdr:row>98</xdr:row>
      <xdr:rowOff>10547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1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39774</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70152</xdr:rowOff>
    </xdr:from>
    <xdr:to>
      <xdr:col>81</xdr:col>
      <xdr:colOff>101600</xdr:colOff>
      <xdr:row>98</xdr:row>
      <xdr:rowOff>302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16829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7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82648</xdr:rowOff>
    </xdr:from>
    <xdr:to>
      <xdr:col>76</xdr:col>
      <xdr:colOff>165100</xdr:colOff>
      <xdr:row>98</xdr:row>
      <xdr:rowOff>12798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29325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8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82615</xdr:rowOff>
    </xdr:from>
    <xdr:to>
      <xdr:col>72</xdr:col>
      <xdr:colOff>38100</xdr:colOff>
      <xdr:row>98</xdr:row>
      <xdr:rowOff>12765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29292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8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76907</xdr:rowOff>
    </xdr:from>
    <xdr:to>
      <xdr:col>67</xdr:col>
      <xdr:colOff>101600</xdr:colOff>
      <xdr:row>98</xdr:row>
      <xdr:rowOff>7057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23584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8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・総務費は、前年度比で増加している。主な要因は、財政調整基金、再編交付金事業基金等積立金の増と防犯灯設置修繕事業等の増によるものである。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・民生費は、前年度比で増加している。主な要因は、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電力・ガス・食料品等価格高騰重点支援事業、低所得者支援・定額減税補足給付金事業等</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・衛生費は、前年度比で減少している。主な要因は、斎苑施設整備事業、保健センター発電機設置事業等普通建設事業費の減によるものである。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・農林水産業費は、前年度比で増加している。主な要因は、農道整備事業、畑地かんがい施設整備事業等普通建設事業費の増によるものである。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・商工費は、前年度比で減少している。主な要因は、地域経済活性化プレミアム付商品券発行、原油・物価等高騰に係る支援金等補助費等の減によるものである。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・消防費は、前年度比で増加している。主な要因は、消防車両購入事業、防火服ランドリーシステム購入事業等普通建設事業費の増によるものである。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・教育費は、前年度比で増加している。主な要因は、市営グラウンド整備事業等普通建設事業費の増によるものである。</a:t>
          </a:r>
          <a:endPar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令和５年度は、対前年比で財政調整基金残高が</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26.2</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2,093,584</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千円となった。実質収支は、歳入における再編交付金を含む国庫支出金、法人市民税を含む地方税が増加し、歳出は普通建設事業費や積立金等が増加したものの、</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579,109</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千円の黒字となった。実質単年度収支は、</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513,273</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千円の黒字となった。主な要因は、財政調整基金の差引額が</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435,225</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千円の黒字となったことによる。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一般会計をはじめ各会計とも黒字である。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水道事業会計においては、対前年度比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0.73</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ポイント増の</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5.96</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％となっている。配水及び給水費等の営業費用全体の減少額が、収益の減少額より大きかったことによるものである。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公営企業会計は、原則として独立採算制であり、令和元年度に策定した経営戦略を基とした料金等の適正化により健全で効率的な運営に努める。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一般会計においては、対前年度比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1.25</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ポイント増の</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9.38</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％となっている。これは、歳入に係る国庫支出金、地方税、繰入金等が増加し、</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579,109</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千円の黒字となったことによるものである。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国民健康保険特別会計は、対前年度比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0.28</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ポイント減の</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0.14</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％となっている。主な要因は、保険給付費及び国保事業費納付金の増加によるものである。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介護保険特別会計は、</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1.16</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ポイント増の</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1.83</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％となっている。主な要因は、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保険給付費</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の減少によるものである。</a:t>
          </a:r>
          <a:endPar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後期高齢者医療保険特別会計については、高齢化社会の進展にあたり、給付費等が増大していることから、なお一層の審査の適正化及び地域包括支援体制を整えるとともに、保険料徴収率の向上を図り、健全な運営に努める。</a:t>
          </a:r>
          <a:endPar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元利償還金以下の地方債の発行により、新たな償還金より完済額が上回ったため、減少している。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今後、老朽化した公共施設の長寿命化を控えることから、長期振興計画と公共施設等総合管理計画の連動により、事業選択を精査し、新規の地方債発行の抑制を図る。</a:t>
          </a:r>
          <a:endPar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prstClr val="black"/>
              </a:solidFill>
              <a:effectLst/>
              <a:uLnTx/>
              <a:uFillTx/>
              <a:latin typeface="+mn-lt"/>
              <a:ea typeface="+mn-ea"/>
              <a:cs typeface="+mn-cs"/>
            </a:rPr>
            <a:t>　</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満期一括償還地方債はない</a:t>
          </a:r>
          <a:r>
            <a:rPr kumimoji="0" lang="ja-JP" altLang="en-US" sz="1100" b="1" i="0" u="none" strike="noStrike" kern="0" cap="none" spc="0" normalizeH="0" baseline="0" noProof="0">
              <a:ln>
                <a:noFill/>
              </a:ln>
              <a:solidFill>
                <a:prstClr val="black"/>
              </a:solidFill>
              <a:effectLst/>
              <a:uLnTx/>
              <a:uFillTx/>
              <a:latin typeface="+mn-lt"/>
              <a:ea typeface="+mn-ea"/>
              <a:cs typeface="+mn-cs"/>
            </a:rPr>
            <a:t>。</a:t>
          </a:r>
          <a:endParaRPr kumimoji="1" lang="ja-JP" altLang="en-US" sz="10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令和５年度は、償還額が新規発行地方債額を上回ったことによる残高の減少と再編交付金事業基金等の充当可能基金の増額の結果、昨年同様、将来負担率比率はマイナスとなった。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今後、既存の公共施設の維持補修費など長寿命化に係る経費は増大すると見込まれる。対策として、長期振興計画と公共施設等総合管理計画を連動させることで、単年度負担が過大にならないよう、改修事業費等の平準化と地方債発行の抑制による将来負担額の軽減に努める。</a:t>
          </a:r>
          <a:endPar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鹿児島県西之表市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令和４年度においては、主に再編交付金事業基金の新設と積立による増額により、基金全体としては増となっていた。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令和５年度においては、財政調整基金について、歳入における地方税等の増により、基金繰入額以上に積み戻すことができ、前年度比４億３千６百万円増加した。</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減債基金については、大型事業の元金償還開始等により前年度比２千３百円減少となった。その他特定目的基金において、再編交付金事業基金の積立による増額により</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億３百万円の増加、ふるさと納税寄附基金については、基金繰入より寄付額が下回ったことから、前年度比２千９百万円の減少となった</a:t>
          </a:r>
          <a:r>
            <a:rPr kumimoji="0"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基金全体としては、前年度比</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億６千１百万円の増加となった。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については、基金全体としては増額となっており、主に再編交付金事業基金の積立による増額による。財政調整基金については、地方税等一般財源歳入の増により、繰入額以上の積戻しができたことで増となったが、弾力的な財政運用に必要となる財政調整基金の確保を図るため、引き続き事務事業評価とスクラップアンドビルドを基調とした事業精査による歳出の抑制と、自主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再編交付金事業基金：再編交付金を活用する事業のうち、継続して取り組む必要のある事業に充当する。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公共施設建設基金：公共施設建設事業の財源に充てる。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ふるさと応援寄附基金：ふるさと応援寄附金を積み立て、寄付者が希望する使途に応じた事業に充当する。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都市計画事業基金：都市計画事業の円滑な推進を図るため、事業認可を受けた事業に充当する。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再編交付金事業基金：充当先の事業費に応じた積立を行ったことによる増額。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ふるさと応援寄附基金：寄付額より、翌年度の当初予算において事業への充当を行った額が上回ったため減額となった。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都市計画事業基金：令和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年度で充当する事業がなくなったため、当該年度の都市計画税全額を積み立てた。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公共施設建設基金：今後、公共施設等の長寿命化対策事業の更なる増加が見込まることから、一定額を確保していく。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ふるさと応援寄附基金：引き続きふるさと応援寄附金を積立て、速やかに寄付者の希望使途に応じた事業に充当する。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都市計画事業基金：令和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年度改定の都市計画マスタープランに基づく都市計画事業認可事業に充当する。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法人市民税を含む地方税等の一般財源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増えたことにより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、基金繰入額以上に積み戻すことができため、前年度比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依存財源である地方交付税や国県支出金の変動や扶助費など社会保障関連経費の伸びが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透明であるため、財政調整基金による財源調整を行ってきた。基金繰入額が増加傾向にあることから、今後も歳入確保に努めるとともに、事務事業評価による事業精査、事業のスクラップアンドビルドを行い歳出の抑制を図り、基金繰入額が過大とならない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年度繰越の防災行政無線（デジタル化）設置事業に係る元利償還が令和４年度から開始したことによる基金繰入（△</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百万円）による減と、令和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年度普通交付税追加交付の臨時財政対策債償還基金費の基金積立（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百万円）をしたことによる増のため。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公共施設等の長寿命化対策事業の増加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や市営住宅建替事業が見込まれることから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、西之表市長期振興計画実施計画運用基準に基づき、事業規模が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億円程度になる事業を実施する担保として、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事業開始から償還までに事業費相当分の積立を行う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14406758</v>
      </c>
      <c r="BO4" s="358"/>
      <c r="BP4" s="358"/>
      <c r="BQ4" s="358"/>
      <c r="BR4" s="358"/>
      <c r="BS4" s="358"/>
      <c r="BT4" s="358"/>
      <c r="BU4" s="359"/>
      <c r="BV4" s="357">
        <v>12721912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9.4</v>
      </c>
      <c r="CU4" s="364"/>
      <c r="CV4" s="364"/>
      <c r="CW4" s="364"/>
      <c r="CX4" s="364"/>
      <c r="CY4" s="364"/>
      <c r="CZ4" s="364"/>
      <c r="DA4" s="365"/>
      <c r="DB4" s="363">
        <v>8.1</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13794986</v>
      </c>
      <c r="BO5" s="395"/>
      <c r="BP5" s="395"/>
      <c r="BQ5" s="395"/>
      <c r="BR5" s="395"/>
      <c r="BS5" s="395"/>
      <c r="BT5" s="395"/>
      <c r="BU5" s="396"/>
      <c r="BV5" s="394">
        <v>12198617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84.5</v>
      </c>
      <c r="CU5" s="392"/>
      <c r="CV5" s="392"/>
      <c r="CW5" s="392"/>
      <c r="CX5" s="392"/>
      <c r="CY5" s="392"/>
      <c r="CZ5" s="392"/>
      <c r="DA5" s="393"/>
      <c r="DB5" s="391">
        <v>91.6</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611772</v>
      </c>
      <c r="BO6" s="395"/>
      <c r="BP6" s="395"/>
      <c r="BQ6" s="395"/>
      <c r="BR6" s="395"/>
      <c r="BS6" s="395"/>
      <c r="BT6" s="395"/>
      <c r="BU6" s="396"/>
      <c r="BV6" s="394">
        <v>523295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84.9</v>
      </c>
      <c r="CU6" s="432"/>
      <c r="CV6" s="432"/>
      <c r="CW6" s="432"/>
      <c r="CX6" s="432"/>
      <c r="CY6" s="432"/>
      <c r="CZ6" s="432"/>
      <c r="DA6" s="433"/>
      <c r="DB6" s="431">
        <v>92.5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32663</v>
      </c>
      <c r="BO7" s="395"/>
      <c r="BP7" s="395"/>
      <c r="BQ7" s="395"/>
      <c r="BR7" s="395"/>
      <c r="BS7" s="395"/>
      <c r="BT7" s="395"/>
      <c r="BU7" s="396"/>
      <c r="BV7" s="394">
        <v>22234</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6168249</v>
      </c>
      <c r="CU7" s="395"/>
      <c r="CV7" s="395"/>
      <c r="CW7" s="395"/>
      <c r="CX7" s="395"/>
      <c r="CY7" s="395"/>
      <c r="CZ7" s="395"/>
      <c r="DA7" s="396"/>
      <c r="DB7" s="394">
        <v>6160801</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579109</v>
      </c>
      <c r="BO8" s="395"/>
      <c r="BP8" s="395"/>
      <c r="BQ8" s="395"/>
      <c r="BR8" s="395"/>
      <c r="BS8" s="395"/>
      <c r="BT8" s="395"/>
      <c r="BU8" s="396"/>
      <c r="BV8" s="394">
        <v>501061</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0.27</v>
      </c>
      <c r="CU8" s="435"/>
      <c r="CV8" s="435"/>
      <c r="CW8" s="435"/>
      <c r="CX8" s="435"/>
      <c r="CY8" s="435"/>
      <c r="CZ8" s="435"/>
      <c r="DA8" s="436"/>
      <c r="DB8" s="434">
        <v>0.27</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14708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78048</v>
      </c>
      <c r="BO9" s="395"/>
      <c r="BP9" s="395"/>
      <c r="BQ9" s="395"/>
      <c r="BR9" s="395"/>
      <c r="BS9" s="395"/>
      <c r="BT9" s="395"/>
      <c r="BU9" s="396"/>
      <c r="BV9" s="394">
        <v>258045</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10.1</v>
      </c>
      <c r="CU9" s="392"/>
      <c r="CV9" s="392"/>
      <c r="CW9" s="392"/>
      <c r="CX9" s="392"/>
      <c r="CY9" s="392"/>
      <c r="CZ9" s="392"/>
      <c r="DA9" s="393"/>
      <c r="DB9" s="391">
        <v>13.2</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15967</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900375</v>
      </c>
      <c r="BO10" s="395"/>
      <c r="BP10" s="395"/>
      <c r="BQ10" s="395"/>
      <c r="BR10" s="395"/>
      <c r="BS10" s="395"/>
      <c r="BT10" s="395"/>
      <c r="BU10" s="396"/>
      <c r="BV10" s="394">
        <v>317359</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14296</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465150</v>
      </c>
      <c r="BO12" s="395"/>
      <c r="BP12" s="395"/>
      <c r="BQ12" s="395"/>
      <c r="BR12" s="395"/>
      <c r="BS12" s="395"/>
      <c r="BT12" s="395"/>
      <c r="BU12" s="396"/>
      <c r="BV12" s="394">
        <v>364680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14200</v>
      </c>
      <c r="S13" s="479"/>
      <c r="T13" s="479"/>
      <c r="U13" s="479"/>
      <c r="V13" s="480"/>
      <c r="W13" s="410" t="s">
        <v>131</v>
      </c>
      <c r="X13" s="411"/>
      <c r="Y13" s="411"/>
      <c r="Z13" s="411"/>
      <c r="AA13" s="411"/>
      <c r="AB13" s="401"/>
      <c r="AC13" s="445">
        <v>1808</v>
      </c>
      <c r="AD13" s="446"/>
      <c r="AE13" s="446"/>
      <c r="AF13" s="446"/>
      <c r="AG13" s="488"/>
      <c r="AH13" s="445">
        <v>2199</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513273</v>
      </c>
      <c r="BO13" s="395"/>
      <c r="BP13" s="395"/>
      <c r="BQ13" s="395"/>
      <c r="BR13" s="395"/>
      <c r="BS13" s="395"/>
      <c r="BT13" s="395"/>
      <c r="BU13" s="396"/>
      <c r="BV13" s="394">
        <v>210724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v>
      </c>
      <c r="CU13" s="392"/>
      <c r="CV13" s="392"/>
      <c r="CW13" s="392"/>
      <c r="CX13" s="392"/>
      <c r="CY13" s="392"/>
      <c r="CZ13" s="392"/>
      <c r="DA13" s="393"/>
      <c r="DB13" s="391">
        <v>9.4</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14417</v>
      </c>
      <c r="S14" s="479"/>
      <c r="T14" s="479"/>
      <c r="U14" s="479"/>
      <c r="V14" s="480"/>
      <c r="W14" s="384"/>
      <c r="X14" s="385"/>
      <c r="Y14" s="385"/>
      <c r="Z14" s="385"/>
      <c r="AA14" s="385"/>
      <c r="AB14" s="374"/>
      <c r="AC14" s="481">
        <v>22.8</v>
      </c>
      <c r="AD14" s="482"/>
      <c r="AE14" s="482"/>
      <c r="AF14" s="482"/>
      <c r="AG14" s="483"/>
      <c r="AH14" s="481">
        <v>26.5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14341</v>
      </c>
      <c r="S15" s="479"/>
      <c r="T15" s="479"/>
      <c r="U15" s="479"/>
      <c r="V15" s="480"/>
      <c r="W15" s="410" t="s">
        <v>137</v>
      </c>
      <c r="X15" s="411"/>
      <c r="Y15" s="411"/>
      <c r="Z15" s="411"/>
      <c r="AA15" s="411"/>
      <c r="AB15" s="401"/>
      <c r="AC15" s="445">
        <v>858</v>
      </c>
      <c r="AD15" s="446"/>
      <c r="AE15" s="446"/>
      <c r="AF15" s="446"/>
      <c r="AG15" s="488"/>
      <c r="AH15" s="445">
        <v>984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1572137</v>
      </c>
      <c r="BO15" s="358"/>
      <c r="BP15" s="358"/>
      <c r="BQ15" s="358"/>
      <c r="BR15" s="358"/>
      <c r="BS15" s="358"/>
      <c r="BT15" s="358"/>
      <c r="BU15" s="359"/>
      <c r="BV15" s="357">
        <v>1523658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10.8</v>
      </c>
      <c r="AD16" s="482"/>
      <c r="AE16" s="482"/>
      <c r="AF16" s="482"/>
      <c r="AG16" s="483"/>
      <c r="AH16" s="481">
        <v>11.8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5758127</v>
      </c>
      <c r="BO16" s="395"/>
      <c r="BP16" s="395"/>
      <c r="BQ16" s="395"/>
      <c r="BR16" s="395"/>
      <c r="BS16" s="395"/>
      <c r="BT16" s="395"/>
      <c r="BU16" s="396"/>
      <c r="BV16" s="394">
        <v>5724278</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5252</v>
      </c>
      <c r="AD17" s="446"/>
      <c r="AE17" s="446"/>
      <c r="AF17" s="446"/>
      <c r="AG17" s="488"/>
      <c r="AH17" s="445">
        <v>5121</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1952752</v>
      </c>
      <c r="BO17" s="395"/>
      <c r="BP17" s="395"/>
      <c r="BQ17" s="395"/>
      <c r="BR17" s="395"/>
      <c r="BS17" s="395"/>
      <c r="BT17" s="395"/>
      <c r="BU17" s="396"/>
      <c r="BV17" s="394">
        <v>1898871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205.57</v>
      </c>
      <c r="M18" s="518"/>
      <c r="N18" s="518"/>
      <c r="O18" s="518"/>
      <c r="P18" s="518"/>
      <c r="Q18" s="518"/>
      <c r="R18" s="519"/>
      <c r="S18" s="519"/>
      <c r="T18" s="519"/>
      <c r="U18" s="519"/>
      <c r="V18" s="520"/>
      <c r="W18" s="412"/>
      <c r="X18" s="413"/>
      <c r="Y18" s="413"/>
      <c r="Z18" s="413"/>
      <c r="AA18" s="413"/>
      <c r="AB18" s="404"/>
      <c r="AC18" s="521">
        <v>66.3</v>
      </c>
      <c r="AD18" s="522"/>
      <c r="AE18" s="522"/>
      <c r="AF18" s="522"/>
      <c r="AG18" s="523"/>
      <c r="AH18" s="521">
        <v>61.7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5593035</v>
      </c>
      <c r="BO18" s="395"/>
      <c r="BP18" s="395"/>
      <c r="BQ18" s="395"/>
      <c r="BR18" s="395"/>
      <c r="BS18" s="395"/>
      <c r="BT18" s="395"/>
      <c r="BU18" s="396"/>
      <c r="BV18" s="394">
        <v>5729551</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72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10643312</v>
      </c>
      <c r="BO19" s="395"/>
      <c r="BP19" s="395"/>
      <c r="BQ19" s="395"/>
      <c r="BR19" s="395"/>
      <c r="BS19" s="395"/>
      <c r="BT19" s="395"/>
      <c r="BU19" s="396"/>
      <c r="BV19" s="394">
        <v>8714972</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7046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8181984</v>
      </c>
      <c r="BO22" s="358"/>
      <c r="BP22" s="358"/>
      <c r="BQ22" s="358"/>
      <c r="BR22" s="358"/>
      <c r="BS22" s="358"/>
      <c r="BT22" s="358"/>
      <c r="BU22" s="359"/>
      <c r="BV22" s="357">
        <v>8892045</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7799862</v>
      </c>
      <c r="BO23" s="395"/>
      <c r="BP23" s="395"/>
      <c r="BQ23" s="395"/>
      <c r="BR23" s="395"/>
      <c r="BS23" s="395"/>
      <c r="BT23" s="395"/>
      <c r="BU23" s="396"/>
      <c r="BV23" s="394">
        <v>8450724</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7810</v>
      </c>
      <c r="R24" s="446"/>
      <c r="S24" s="446"/>
      <c r="T24" s="446"/>
      <c r="U24" s="446"/>
      <c r="V24" s="488"/>
      <c r="W24" s="540"/>
      <c r="X24" s="541"/>
      <c r="Y24" s="542"/>
      <c r="Z24" s="444" t="s">
        <v>162</v>
      </c>
      <c r="AA24" s="424"/>
      <c r="AB24" s="424"/>
      <c r="AC24" s="424"/>
      <c r="AD24" s="424"/>
      <c r="AE24" s="424"/>
      <c r="AF24" s="424"/>
      <c r="AG24" s="425"/>
      <c r="AH24" s="445">
        <v>172</v>
      </c>
      <c r="AI24" s="446"/>
      <c r="AJ24" s="446"/>
      <c r="AK24" s="446"/>
      <c r="AL24" s="488"/>
      <c r="AM24" s="445">
        <v>511184</v>
      </c>
      <c r="AN24" s="446"/>
      <c r="AO24" s="446"/>
      <c r="AP24" s="446"/>
      <c r="AQ24" s="446"/>
      <c r="AR24" s="488"/>
      <c r="AS24" s="445">
        <v>2972</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5469786</v>
      </c>
      <c r="BO24" s="395"/>
      <c r="BP24" s="395"/>
      <c r="BQ24" s="395"/>
      <c r="BR24" s="395"/>
      <c r="BS24" s="395"/>
      <c r="BT24" s="395"/>
      <c r="BU24" s="396"/>
      <c r="BV24" s="394">
        <v>5903994</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6140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144710</v>
      </c>
      <c r="BO25" s="358"/>
      <c r="BP25" s="358"/>
      <c r="BQ25" s="358"/>
      <c r="BR25" s="358"/>
      <c r="BS25" s="358"/>
      <c r="BT25" s="358"/>
      <c r="BU25" s="359"/>
      <c r="BV25" s="357">
        <v>171800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5720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3540</v>
      </c>
      <c r="R27" s="446"/>
      <c r="S27" s="446"/>
      <c r="T27" s="446"/>
      <c r="U27" s="446"/>
      <c r="V27" s="488"/>
      <c r="W27" s="540"/>
      <c r="X27" s="541"/>
      <c r="Y27" s="542"/>
      <c r="Z27" s="444" t="s">
        <v>171</v>
      </c>
      <c r="AA27" s="424"/>
      <c r="AB27" s="424"/>
      <c r="AC27" s="424"/>
      <c r="AD27" s="424"/>
      <c r="AE27" s="424"/>
      <c r="AF27" s="424"/>
      <c r="AG27" s="425"/>
      <c r="AH27" s="445">
        <v>3</v>
      </c>
      <c r="AI27" s="446"/>
      <c r="AJ27" s="446"/>
      <c r="AK27" s="446"/>
      <c r="AL27" s="488"/>
      <c r="AM27" s="445">
        <v>13869</v>
      </c>
      <c r="AN27" s="446"/>
      <c r="AO27" s="446"/>
      <c r="AP27" s="446"/>
      <c r="AQ27" s="446"/>
      <c r="AR27" s="488"/>
      <c r="AS27" s="445">
        <v>4623</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2720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2093584</v>
      </c>
      <c r="BO28" s="358"/>
      <c r="BP28" s="358"/>
      <c r="BQ28" s="358"/>
      <c r="BR28" s="358"/>
      <c r="BS28" s="358"/>
      <c r="BT28" s="358"/>
      <c r="BU28" s="359"/>
      <c r="BV28" s="357">
        <v>1658359</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12</v>
      </c>
      <c r="M29" s="446"/>
      <c r="N29" s="446"/>
      <c r="O29" s="446"/>
      <c r="P29" s="488"/>
      <c r="Q29" s="445">
        <v>2560</v>
      </c>
      <c r="R29" s="446"/>
      <c r="S29" s="446"/>
      <c r="T29" s="446"/>
      <c r="U29" s="446"/>
      <c r="V29" s="488"/>
      <c r="W29" s="543"/>
      <c r="X29" s="544"/>
      <c r="Y29" s="545"/>
      <c r="Z29" s="444" t="s">
        <v>177</v>
      </c>
      <c r="AA29" s="424"/>
      <c r="AB29" s="424"/>
      <c r="AC29" s="424"/>
      <c r="AD29" s="424"/>
      <c r="AE29" s="424"/>
      <c r="AF29" s="424"/>
      <c r="AG29" s="425"/>
      <c r="AH29" s="445">
        <v>175</v>
      </c>
      <c r="AI29" s="446"/>
      <c r="AJ29" s="446"/>
      <c r="AK29" s="446"/>
      <c r="AL29" s="488"/>
      <c r="AM29" s="445">
        <v>525053</v>
      </c>
      <c r="AN29" s="446"/>
      <c r="AO29" s="446"/>
      <c r="AP29" s="446"/>
      <c r="AQ29" s="446"/>
      <c r="AR29" s="488"/>
      <c r="AS29" s="445">
        <v>3000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916199</v>
      </c>
      <c r="BO29" s="395"/>
      <c r="BP29" s="395"/>
      <c r="BQ29" s="395"/>
      <c r="BR29" s="395"/>
      <c r="BS29" s="395"/>
      <c r="BT29" s="395"/>
      <c r="BU29" s="396"/>
      <c r="BV29" s="394">
        <v>939494</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2762821</v>
      </c>
      <c r="BO30" s="514"/>
      <c r="BP30" s="514"/>
      <c r="BQ30" s="514"/>
      <c r="BR30" s="514"/>
      <c r="BS30" s="514"/>
      <c r="BT30" s="514"/>
      <c r="BU30" s="515"/>
      <c r="BV30" s="513">
        <v>1814349</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西之表市水道事業会計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西之表市地方卸売市場特別会計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種子島地区広域事務組合</v>
      </c>
      <c r="BZ34" s="585"/>
      <c r="CA34" s="585"/>
      <c r="CB34" s="585"/>
      <c r="CC34" s="585"/>
      <c r="CD34" s="585"/>
      <c r="CE34" s="585"/>
      <c r="CF34" s="585"/>
      <c r="CG34" s="585"/>
      <c r="CH34" s="585"/>
      <c r="CI34" s="585"/>
      <c r="CJ34" s="585"/>
      <c r="CK34" s="585"/>
      <c r="CL34" s="585"/>
      <c r="CM34" s="585"/>
      <c r="CN34" s="175"/>
      <c r="CO34" s="584">
        <f>IF(CQ34="","",MAX(C34:D43,U34:V43,AM34:AN43,BE34:BF43,BW34:BX43)+1)</f>
        <v>14</v>
      </c>
      <c r="CP34" s="584"/>
      <c r="CQ34" s="585" t="str">
        <f>IF('各会計、関係団体の財政状況及び健全化判断比率'!BS7="","",'各会計、関係団体の財政状況及び健全化判断比率'!BS7)</f>
        <v>西之表市農業振興公社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熊毛地区消防組合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後期高齢者医療保険特別会計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鹿児島県後期高齢者医療広域連合（一般）</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交通災害共済事業特別会計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鹿児島県後期高齢者医療広域連合（特別）</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鹿児島県市町村総合事務組合鹿児島県市町村総合事務組合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種子島産婦人科医院組合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yYLQrBMxEmLMDEdBrtqxZlHgWvxDrkMftEVW2QoSoSeGr/0eEYfsf6r2z2PQ+EDQggcL8yMfZBEZF9QST7QfHQ==" saltValue="ASVaKRiFM4fq36vnjTZ65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1849819</v>
      </c>
      <c r="S5" s="600"/>
      <c r="T5" s="600"/>
      <c r="U5" s="600"/>
      <c r="V5" s="600"/>
      <c r="W5" s="600"/>
      <c r="X5" s="600"/>
      <c r="Y5" s="601"/>
      <c r="Z5" s="602">
        <v>12.8</v>
      </c>
      <c r="AA5" s="602"/>
      <c r="AB5" s="602"/>
      <c r="AC5" s="602"/>
      <c r="AD5" s="603">
        <v>1826324</v>
      </c>
      <c r="AE5" s="603"/>
      <c r="AF5" s="603"/>
      <c r="AG5" s="603"/>
      <c r="AH5" s="603"/>
      <c r="AI5" s="603"/>
      <c r="AJ5" s="603"/>
      <c r="AK5" s="603"/>
      <c r="AL5" s="604">
        <v>27.7</v>
      </c>
      <c r="AM5" s="605"/>
      <c r="AN5" s="605"/>
      <c r="AO5" s="606"/>
      <c r="AP5" s="596" t="s">
        <v>216</v>
      </c>
      <c r="AQ5" s="597"/>
      <c r="AR5" s="597"/>
      <c r="AS5" s="597"/>
      <c r="AT5" s="597"/>
      <c r="AU5" s="597"/>
      <c r="AV5" s="597"/>
      <c r="AW5" s="597"/>
      <c r="AX5" s="597"/>
      <c r="AY5" s="597"/>
      <c r="AZ5" s="597"/>
      <c r="BA5" s="597"/>
      <c r="BB5" s="597"/>
      <c r="BC5" s="597"/>
      <c r="BD5" s="597"/>
      <c r="BE5" s="597"/>
      <c r="BF5" s="598"/>
      <c r="BG5" s="610">
        <v>1826324</v>
      </c>
      <c r="BH5" s="611"/>
      <c r="BI5" s="611"/>
      <c r="BJ5" s="611"/>
      <c r="BK5" s="611"/>
      <c r="BL5" s="611"/>
      <c r="BM5" s="611"/>
      <c r="BN5" s="612"/>
      <c r="BO5" s="613">
        <v>98.7</v>
      </c>
      <c r="BP5" s="613"/>
      <c r="BQ5" s="613"/>
      <c r="BR5" s="613"/>
      <c r="BS5" s="614">
        <v>90090</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110275</v>
      </c>
      <c r="S6" s="611"/>
      <c r="T6" s="611"/>
      <c r="U6" s="611"/>
      <c r="V6" s="611"/>
      <c r="W6" s="611"/>
      <c r="X6" s="611"/>
      <c r="Y6" s="612"/>
      <c r="Z6" s="613">
        <v>0.8</v>
      </c>
      <c r="AA6" s="613"/>
      <c r="AB6" s="613"/>
      <c r="AC6" s="613"/>
      <c r="AD6" s="614">
        <v>110275</v>
      </c>
      <c r="AE6" s="614"/>
      <c r="AF6" s="614"/>
      <c r="AG6" s="614"/>
      <c r="AH6" s="614"/>
      <c r="AI6" s="614"/>
      <c r="AJ6" s="614"/>
      <c r="AK6" s="614"/>
      <c r="AL6" s="615">
        <v>1.7</v>
      </c>
      <c r="AM6" s="616"/>
      <c r="AN6" s="616"/>
      <c r="AO6" s="617"/>
      <c r="AP6" s="607" t="s">
        <v>221</v>
      </c>
      <c r="AQ6" s="608"/>
      <c r="AR6" s="608"/>
      <c r="AS6" s="608"/>
      <c r="AT6" s="608"/>
      <c r="AU6" s="608"/>
      <c r="AV6" s="608"/>
      <c r="AW6" s="608"/>
      <c r="AX6" s="608"/>
      <c r="AY6" s="608"/>
      <c r="AZ6" s="608"/>
      <c r="BA6" s="608"/>
      <c r="BB6" s="608"/>
      <c r="BC6" s="608"/>
      <c r="BD6" s="608"/>
      <c r="BE6" s="608"/>
      <c r="BF6" s="609"/>
      <c r="BG6" s="610">
        <v>1826324</v>
      </c>
      <c r="BH6" s="611"/>
      <c r="BI6" s="611"/>
      <c r="BJ6" s="611"/>
      <c r="BK6" s="611"/>
      <c r="BL6" s="611"/>
      <c r="BM6" s="611"/>
      <c r="BN6" s="612"/>
      <c r="BO6" s="613">
        <v>98.7</v>
      </c>
      <c r="BP6" s="613"/>
      <c r="BQ6" s="613"/>
      <c r="BR6" s="613"/>
      <c r="BS6" s="614">
        <v>90090</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117072</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117072</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418</v>
      </c>
      <c r="S7" s="611"/>
      <c r="T7" s="611"/>
      <c r="U7" s="611"/>
      <c r="V7" s="611"/>
      <c r="W7" s="611"/>
      <c r="X7" s="611"/>
      <c r="Y7" s="612"/>
      <c r="Z7" s="613">
        <v>0</v>
      </c>
      <c r="AA7" s="613"/>
      <c r="AB7" s="613"/>
      <c r="AC7" s="613"/>
      <c r="AD7" s="614">
        <v>418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920214</v>
      </c>
      <c r="BH7" s="611"/>
      <c r="BI7" s="611"/>
      <c r="BJ7" s="611"/>
      <c r="BK7" s="611"/>
      <c r="BL7" s="611"/>
      <c r="BM7" s="611"/>
      <c r="BN7" s="612"/>
      <c r="BO7" s="613">
        <v>49.7</v>
      </c>
      <c r="BP7" s="613"/>
      <c r="BQ7" s="613"/>
      <c r="BR7" s="613"/>
      <c r="BS7" s="614">
        <v>90090</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4322311</v>
      </c>
      <c r="CS7" s="611"/>
      <c r="CT7" s="611"/>
      <c r="CU7" s="611"/>
      <c r="CV7" s="611"/>
      <c r="CW7" s="611"/>
      <c r="CX7" s="611"/>
      <c r="CY7" s="612"/>
      <c r="CZ7" s="613">
        <v>31.3</v>
      </c>
      <c r="DA7" s="613"/>
      <c r="DB7" s="613"/>
      <c r="DC7" s="613"/>
      <c r="DD7" s="619">
        <v>191810</v>
      </c>
      <c r="DE7" s="611"/>
      <c r="DF7" s="611"/>
      <c r="DG7" s="611"/>
      <c r="DH7" s="611"/>
      <c r="DI7" s="611"/>
      <c r="DJ7" s="611"/>
      <c r="DK7" s="611"/>
      <c r="DL7" s="611"/>
      <c r="DM7" s="611"/>
      <c r="DN7" s="611"/>
      <c r="DO7" s="611"/>
      <c r="DP7" s="612"/>
      <c r="DQ7" s="619">
        <v>3779670</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4872</v>
      </c>
      <c r="S8" s="611"/>
      <c r="T8" s="611"/>
      <c r="U8" s="611"/>
      <c r="V8" s="611"/>
      <c r="W8" s="611"/>
      <c r="X8" s="611"/>
      <c r="Y8" s="612"/>
      <c r="Z8" s="613">
        <v>0</v>
      </c>
      <c r="AA8" s="613"/>
      <c r="AB8" s="613"/>
      <c r="AC8" s="613"/>
      <c r="AD8" s="614">
        <v>4872</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23291</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3647101</v>
      </c>
      <c r="CS8" s="611"/>
      <c r="CT8" s="611"/>
      <c r="CU8" s="611"/>
      <c r="CV8" s="611"/>
      <c r="CW8" s="611"/>
      <c r="CX8" s="611"/>
      <c r="CY8" s="612"/>
      <c r="CZ8" s="613">
        <v>26.4</v>
      </c>
      <c r="DA8" s="613"/>
      <c r="DB8" s="613"/>
      <c r="DC8" s="613"/>
      <c r="DD8" s="619">
        <v>33600</v>
      </c>
      <c r="DE8" s="611"/>
      <c r="DF8" s="611"/>
      <c r="DG8" s="611"/>
      <c r="DH8" s="611"/>
      <c r="DI8" s="611"/>
      <c r="DJ8" s="611"/>
      <c r="DK8" s="611"/>
      <c r="DL8" s="611"/>
      <c r="DM8" s="611"/>
      <c r="DN8" s="611"/>
      <c r="DO8" s="611"/>
      <c r="DP8" s="612"/>
      <c r="DQ8" s="619">
        <v>1794114</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5926</v>
      </c>
      <c r="S9" s="611"/>
      <c r="T9" s="611"/>
      <c r="U9" s="611"/>
      <c r="V9" s="611"/>
      <c r="W9" s="611"/>
      <c r="X9" s="611"/>
      <c r="Y9" s="612"/>
      <c r="Z9" s="613">
        <v>0</v>
      </c>
      <c r="AA9" s="613"/>
      <c r="AB9" s="613"/>
      <c r="AC9" s="613"/>
      <c r="AD9" s="614">
        <v>5926</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537535</v>
      </c>
      <c r="BH9" s="611"/>
      <c r="BI9" s="611"/>
      <c r="BJ9" s="611"/>
      <c r="BK9" s="611"/>
      <c r="BL9" s="611"/>
      <c r="BM9" s="611"/>
      <c r="BN9" s="612"/>
      <c r="BO9" s="613">
        <v>29.1</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1086589</v>
      </c>
      <c r="CS9" s="611"/>
      <c r="CT9" s="611"/>
      <c r="CU9" s="611"/>
      <c r="CV9" s="611"/>
      <c r="CW9" s="611"/>
      <c r="CX9" s="611"/>
      <c r="CY9" s="612"/>
      <c r="CZ9" s="613">
        <v>7.9</v>
      </c>
      <c r="DA9" s="613"/>
      <c r="DB9" s="613"/>
      <c r="DC9" s="613"/>
      <c r="DD9" s="619">
        <v>90183</v>
      </c>
      <c r="DE9" s="611"/>
      <c r="DF9" s="611"/>
      <c r="DG9" s="611"/>
      <c r="DH9" s="611"/>
      <c r="DI9" s="611"/>
      <c r="DJ9" s="611"/>
      <c r="DK9" s="611"/>
      <c r="DL9" s="611"/>
      <c r="DM9" s="611"/>
      <c r="DN9" s="611"/>
      <c r="DO9" s="611"/>
      <c r="DP9" s="612"/>
      <c r="DQ9" s="619">
        <v>914258</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44051</v>
      </c>
      <c r="BH10" s="611"/>
      <c r="BI10" s="611"/>
      <c r="BJ10" s="611"/>
      <c r="BK10" s="611"/>
      <c r="BL10" s="611"/>
      <c r="BM10" s="611"/>
      <c r="BN10" s="612"/>
      <c r="BO10" s="613">
        <v>2.4</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357604</v>
      </c>
      <c r="S11" s="611"/>
      <c r="T11" s="611"/>
      <c r="U11" s="611"/>
      <c r="V11" s="611"/>
      <c r="W11" s="611"/>
      <c r="X11" s="611"/>
      <c r="Y11" s="612"/>
      <c r="Z11" s="615">
        <v>2.5</v>
      </c>
      <c r="AA11" s="616"/>
      <c r="AB11" s="616"/>
      <c r="AC11" s="622"/>
      <c r="AD11" s="619">
        <v>357604</v>
      </c>
      <c r="AE11" s="611"/>
      <c r="AF11" s="611"/>
      <c r="AG11" s="611"/>
      <c r="AH11" s="611"/>
      <c r="AI11" s="611"/>
      <c r="AJ11" s="611"/>
      <c r="AK11" s="612"/>
      <c r="AL11" s="615">
        <v>5.4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315337</v>
      </c>
      <c r="BH11" s="611"/>
      <c r="BI11" s="611"/>
      <c r="BJ11" s="611"/>
      <c r="BK11" s="611"/>
      <c r="BL11" s="611"/>
      <c r="BM11" s="611"/>
      <c r="BN11" s="612"/>
      <c r="BO11" s="613">
        <v>17</v>
      </c>
      <c r="BP11" s="613"/>
      <c r="BQ11" s="613"/>
      <c r="BR11" s="613"/>
      <c r="BS11" s="614">
        <v>90090</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1117310</v>
      </c>
      <c r="CS11" s="611"/>
      <c r="CT11" s="611"/>
      <c r="CU11" s="611"/>
      <c r="CV11" s="611"/>
      <c r="CW11" s="611"/>
      <c r="CX11" s="611"/>
      <c r="CY11" s="612"/>
      <c r="CZ11" s="613">
        <v>8.1</v>
      </c>
      <c r="DA11" s="613"/>
      <c r="DB11" s="613"/>
      <c r="DC11" s="613"/>
      <c r="DD11" s="619">
        <v>373124</v>
      </c>
      <c r="DE11" s="611"/>
      <c r="DF11" s="611"/>
      <c r="DG11" s="611"/>
      <c r="DH11" s="611"/>
      <c r="DI11" s="611"/>
      <c r="DJ11" s="611"/>
      <c r="DK11" s="611"/>
      <c r="DL11" s="611"/>
      <c r="DM11" s="611"/>
      <c r="DN11" s="611"/>
      <c r="DO11" s="611"/>
      <c r="DP11" s="612"/>
      <c r="DQ11" s="619">
        <v>714284</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657949</v>
      </c>
      <c r="BH12" s="611"/>
      <c r="BI12" s="611"/>
      <c r="BJ12" s="611"/>
      <c r="BK12" s="611"/>
      <c r="BL12" s="611"/>
      <c r="BM12" s="611"/>
      <c r="BN12" s="612"/>
      <c r="BO12" s="613">
        <v>35.6</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213310</v>
      </c>
      <c r="CS12" s="611"/>
      <c r="CT12" s="611"/>
      <c r="CU12" s="611"/>
      <c r="CV12" s="611"/>
      <c r="CW12" s="611"/>
      <c r="CX12" s="611"/>
      <c r="CY12" s="612"/>
      <c r="CZ12" s="613">
        <v>1.5</v>
      </c>
      <c r="DA12" s="613"/>
      <c r="DB12" s="613"/>
      <c r="DC12" s="613"/>
      <c r="DD12" s="619">
        <v>1913</v>
      </c>
      <c r="DE12" s="611"/>
      <c r="DF12" s="611"/>
      <c r="DG12" s="611"/>
      <c r="DH12" s="611"/>
      <c r="DI12" s="611"/>
      <c r="DJ12" s="611"/>
      <c r="DK12" s="611"/>
      <c r="DL12" s="611"/>
      <c r="DM12" s="611"/>
      <c r="DN12" s="611"/>
      <c r="DO12" s="611"/>
      <c r="DP12" s="612"/>
      <c r="DQ12" s="619">
        <v>147590</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638646</v>
      </c>
      <c r="BH13" s="611"/>
      <c r="BI13" s="611"/>
      <c r="BJ13" s="611"/>
      <c r="BK13" s="611"/>
      <c r="BL13" s="611"/>
      <c r="BM13" s="611"/>
      <c r="BN13" s="612"/>
      <c r="BO13" s="613">
        <v>34.5</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625434</v>
      </c>
      <c r="CS13" s="611"/>
      <c r="CT13" s="611"/>
      <c r="CU13" s="611"/>
      <c r="CV13" s="611"/>
      <c r="CW13" s="611"/>
      <c r="CX13" s="611"/>
      <c r="CY13" s="612"/>
      <c r="CZ13" s="613">
        <v>4.5</v>
      </c>
      <c r="DA13" s="613"/>
      <c r="DB13" s="613"/>
      <c r="DC13" s="613"/>
      <c r="DD13" s="619">
        <v>404706</v>
      </c>
      <c r="DE13" s="611"/>
      <c r="DF13" s="611"/>
      <c r="DG13" s="611"/>
      <c r="DH13" s="611"/>
      <c r="DI13" s="611"/>
      <c r="DJ13" s="611"/>
      <c r="DK13" s="611"/>
      <c r="DL13" s="611"/>
      <c r="DM13" s="611"/>
      <c r="DN13" s="611"/>
      <c r="DO13" s="611"/>
      <c r="DP13" s="612"/>
      <c r="DQ13" s="619">
        <v>238374</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568</v>
      </c>
      <c r="S14" s="611"/>
      <c r="T14" s="611"/>
      <c r="U14" s="611"/>
      <c r="V14" s="611"/>
      <c r="W14" s="611"/>
      <c r="X14" s="611"/>
      <c r="Y14" s="612"/>
      <c r="Z14" s="613">
        <v>0</v>
      </c>
      <c r="AA14" s="613"/>
      <c r="AB14" s="613"/>
      <c r="AC14" s="613"/>
      <c r="AD14" s="614">
        <v>568</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77634</v>
      </c>
      <c r="BH14" s="611"/>
      <c r="BI14" s="611"/>
      <c r="BJ14" s="611"/>
      <c r="BK14" s="611"/>
      <c r="BL14" s="611"/>
      <c r="BM14" s="611"/>
      <c r="BN14" s="612"/>
      <c r="BO14" s="613">
        <v>4.2</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462157</v>
      </c>
      <c r="CS14" s="611"/>
      <c r="CT14" s="611"/>
      <c r="CU14" s="611"/>
      <c r="CV14" s="611"/>
      <c r="CW14" s="611"/>
      <c r="CX14" s="611"/>
      <c r="CY14" s="612"/>
      <c r="CZ14" s="613">
        <v>3.4</v>
      </c>
      <c r="DA14" s="613"/>
      <c r="DB14" s="613"/>
      <c r="DC14" s="613"/>
      <c r="DD14" s="619">
        <v>67470</v>
      </c>
      <c r="DE14" s="611"/>
      <c r="DF14" s="611"/>
      <c r="DG14" s="611"/>
      <c r="DH14" s="611"/>
      <c r="DI14" s="611"/>
      <c r="DJ14" s="611"/>
      <c r="DK14" s="611"/>
      <c r="DL14" s="611"/>
      <c r="DM14" s="611"/>
      <c r="DN14" s="611"/>
      <c r="DO14" s="611"/>
      <c r="DP14" s="612"/>
      <c r="DQ14" s="619">
        <v>462069</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170527</v>
      </c>
      <c r="BH15" s="611"/>
      <c r="BI15" s="611"/>
      <c r="BJ15" s="611"/>
      <c r="BK15" s="611"/>
      <c r="BL15" s="611"/>
      <c r="BM15" s="611"/>
      <c r="BN15" s="612"/>
      <c r="BO15" s="613">
        <v>9.1999999999999993</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1037280</v>
      </c>
      <c r="CS15" s="611"/>
      <c r="CT15" s="611"/>
      <c r="CU15" s="611"/>
      <c r="CV15" s="611"/>
      <c r="CW15" s="611"/>
      <c r="CX15" s="611"/>
      <c r="CY15" s="612"/>
      <c r="CZ15" s="613">
        <v>7.5</v>
      </c>
      <c r="DA15" s="613"/>
      <c r="DB15" s="613"/>
      <c r="DC15" s="613"/>
      <c r="DD15" s="619">
        <v>210846</v>
      </c>
      <c r="DE15" s="611"/>
      <c r="DF15" s="611"/>
      <c r="DG15" s="611"/>
      <c r="DH15" s="611"/>
      <c r="DI15" s="611"/>
      <c r="DJ15" s="611"/>
      <c r="DK15" s="611"/>
      <c r="DL15" s="611"/>
      <c r="DM15" s="611"/>
      <c r="DN15" s="611"/>
      <c r="DO15" s="611"/>
      <c r="DP15" s="612"/>
      <c r="DQ15" s="619">
        <v>758766</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6340</v>
      </c>
      <c r="S16" s="611"/>
      <c r="T16" s="611"/>
      <c r="U16" s="611"/>
      <c r="V16" s="611"/>
      <c r="W16" s="611"/>
      <c r="X16" s="611"/>
      <c r="Y16" s="612"/>
      <c r="Z16" s="613">
        <v>0</v>
      </c>
      <c r="AA16" s="613"/>
      <c r="AB16" s="613"/>
      <c r="AC16" s="613"/>
      <c r="AD16" s="614">
        <v>6340</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41039</v>
      </c>
      <c r="CS16" s="611"/>
      <c r="CT16" s="611"/>
      <c r="CU16" s="611"/>
      <c r="CV16" s="611"/>
      <c r="CW16" s="611"/>
      <c r="CX16" s="611"/>
      <c r="CY16" s="612"/>
      <c r="CZ16" s="613">
        <v>0.3</v>
      </c>
      <c r="DA16" s="613"/>
      <c r="DB16" s="613"/>
      <c r="DC16" s="613"/>
      <c r="DD16" s="619" t="s">
        <v>122</v>
      </c>
      <c r="DE16" s="611"/>
      <c r="DF16" s="611"/>
      <c r="DG16" s="611"/>
      <c r="DH16" s="611"/>
      <c r="DI16" s="611"/>
      <c r="DJ16" s="611"/>
      <c r="DK16" s="611"/>
      <c r="DL16" s="611"/>
      <c r="DM16" s="611"/>
      <c r="DN16" s="611"/>
      <c r="DO16" s="611"/>
      <c r="DP16" s="612"/>
      <c r="DQ16" s="619">
        <v>29875</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21393</v>
      </c>
      <c r="S17" s="611"/>
      <c r="T17" s="611"/>
      <c r="U17" s="611"/>
      <c r="V17" s="611"/>
      <c r="W17" s="611"/>
      <c r="X17" s="611"/>
      <c r="Y17" s="612"/>
      <c r="Z17" s="613">
        <v>0.1</v>
      </c>
      <c r="AA17" s="613"/>
      <c r="AB17" s="613"/>
      <c r="AC17" s="613"/>
      <c r="AD17" s="614">
        <v>21393</v>
      </c>
      <c r="AE17" s="614"/>
      <c r="AF17" s="614"/>
      <c r="AG17" s="614"/>
      <c r="AH17" s="614"/>
      <c r="AI17" s="614"/>
      <c r="AJ17" s="614"/>
      <c r="AK17" s="614"/>
      <c r="AL17" s="615">
        <v>0.3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1125383</v>
      </c>
      <c r="CS17" s="611"/>
      <c r="CT17" s="611"/>
      <c r="CU17" s="611"/>
      <c r="CV17" s="611"/>
      <c r="CW17" s="611"/>
      <c r="CX17" s="611"/>
      <c r="CY17" s="612"/>
      <c r="CZ17" s="613">
        <v>8.1999999999999993</v>
      </c>
      <c r="DA17" s="613"/>
      <c r="DB17" s="613"/>
      <c r="DC17" s="613"/>
      <c r="DD17" s="619" t="s">
        <v>122</v>
      </c>
      <c r="DE17" s="611"/>
      <c r="DF17" s="611"/>
      <c r="DG17" s="611"/>
      <c r="DH17" s="611"/>
      <c r="DI17" s="611"/>
      <c r="DJ17" s="611"/>
      <c r="DK17" s="611"/>
      <c r="DL17" s="611"/>
      <c r="DM17" s="611"/>
      <c r="DN17" s="611"/>
      <c r="DO17" s="611"/>
      <c r="DP17" s="612"/>
      <c r="DQ17" s="619">
        <v>1075468</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5188</v>
      </c>
      <c r="S18" s="611"/>
      <c r="T18" s="611"/>
      <c r="U18" s="611"/>
      <c r="V18" s="611"/>
      <c r="W18" s="611"/>
      <c r="X18" s="611"/>
      <c r="Y18" s="612"/>
      <c r="Z18" s="613">
        <v>0</v>
      </c>
      <c r="AA18" s="613"/>
      <c r="AB18" s="613"/>
      <c r="AC18" s="613"/>
      <c r="AD18" s="614">
        <v>5188</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5188</v>
      </c>
      <c r="S19" s="611"/>
      <c r="T19" s="611"/>
      <c r="U19" s="611"/>
      <c r="V19" s="611"/>
      <c r="W19" s="611"/>
      <c r="X19" s="611"/>
      <c r="Y19" s="612"/>
      <c r="Z19" s="613">
        <v>0</v>
      </c>
      <c r="AA19" s="613"/>
      <c r="AB19" s="613"/>
      <c r="AC19" s="613"/>
      <c r="AD19" s="614">
        <v>5188</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23495</v>
      </c>
      <c r="BH19" s="611"/>
      <c r="BI19" s="611"/>
      <c r="BJ19" s="611"/>
      <c r="BK19" s="611"/>
      <c r="BL19" s="611"/>
      <c r="BM19" s="611"/>
      <c r="BN19" s="612"/>
      <c r="BO19" s="613">
        <v>1.3</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23495</v>
      </c>
      <c r="BH20" s="611"/>
      <c r="BI20" s="611"/>
      <c r="BJ20" s="611"/>
      <c r="BK20" s="611"/>
      <c r="BL20" s="611"/>
      <c r="BM20" s="611"/>
      <c r="BN20" s="612"/>
      <c r="BO20" s="613">
        <v>1.3</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13794986</v>
      </c>
      <c r="CS20" s="611"/>
      <c r="CT20" s="611"/>
      <c r="CU20" s="611"/>
      <c r="CV20" s="611"/>
      <c r="CW20" s="611"/>
      <c r="CX20" s="611"/>
      <c r="CY20" s="612"/>
      <c r="CZ20" s="613">
        <v>100</v>
      </c>
      <c r="DA20" s="613"/>
      <c r="DB20" s="613"/>
      <c r="DC20" s="613"/>
      <c r="DD20" s="619">
        <v>1373652</v>
      </c>
      <c r="DE20" s="611"/>
      <c r="DF20" s="611"/>
      <c r="DG20" s="611"/>
      <c r="DH20" s="611"/>
      <c r="DI20" s="611"/>
      <c r="DJ20" s="611"/>
      <c r="DK20" s="611"/>
      <c r="DL20" s="611"/>
      <c r="DM20" s="611"/>
      <c r="DN20" s="611"/>
      <c r="DO20" s="611"/>
      <c r="DP20" s="612"/>
      <c r="DQ20" s="619">
        <v>10031540</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4753989</v>
      </c>
      <c r="S21" s="611"/>
      <c r="T21" s="611"/>
      <c r="U21" s="611"/>
      <c r="V21" s="611"/>
      <c r="W21" s="611"/>
      <c r="X21" s="611"/>
      <c r="Y21" s="612"/>
      <c r="Z21" s="613">
        <v>33</v>
      </c>
      <c r="AA21" s="613"/>
      <c r="AB21" s="613"/>
      <c r="AC21" s="613"/>
      <c r="AD21" s="614">
        <v>4187883</v>
      </c>
      <c r="AE21" s="614"/>
      <c r="AF21" s="614"/>
      <c r="AG21" s="614"/>
      <c r="AH21" s="614"/>
      <c r="AI21" s="614"/>
      <c r="AJ21" s="614"/>
      <c r="AK21" s="614"/>
      <c r="AL21" s="615">
        <v>63.5</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4187883</v>
      </c>
      <c r="S22" s="611"/>
      <c r="T22" s="611"/>
      <c r="U22" s="611"/>
      <c r="V22" s="611"/>
      <c r="W22" s="611"/>
      <c r="X22" s="611"/>
      <c r="Y22" s="612"/>
      <c r="Z22" s="613">
        <v>29.1</v>
      </c>
      <c r="AA22" s="613"/>
      <c r="AB22" s="613"/>
      <c r="AC22" s="613"/>
      <c r="AD22" s="614">
        <v>4187883</v>
      </c>
      <c r="AE22" s="614"/>
      <c r="AF22" s="614"/>
      <c r="AG22" s="614"/>
      <c r="AH22" s="614"/>
      <c r="AI22" s="614"/>
      <c r="AJ22" s="614"/>
      <c r="AK22" s="614"/>
      <c r="AL22" s="615">
        <v>63.5</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566106</v>
      </c>
      <c r="S23" s="611"/>
      <c r="T23" s="611"/>
      <c r="U23" s="611"/>
      <c r="V23" s="611"/>
      <c r="W23" s="611"/>
      <c r="X23" s="611"/>
      <c r="Y23" s="612"/>
      <c r="Z23" s="613">
        <v>3.9</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23495</v>
      </c>
      <c r="BH23" s="611"/>
      <c r="BI23" s="611"/>
      <c r="BJ23" s="611"/>
      <c r="BK23" s="611"/>
      <c r="BL23" s="611"/>
      <c r="BM23" s="611"/>
      <c r="BN23" s="612"/>
      <c r="BO23" s="613">
        <v>1.3</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5324068</v>
      </c>
      <c r="CS24" s="600"/>
      <c r="CT24" s="600"/>
      <c r="CU24" s="600"/>
      <c r="CV24" s="600"/>
      <c r="CW24" s="600"/>
      <c r="CX24" s="600"/>
      <c r="CY24" s="601"/>
      <c r="CZ24" s="604">
        <v>38.6</v>
      </c>
      <c r="DA24" s="605"/>
      <c r="DB24" s="605"/>
      <c r="DC24" s="621"/>
      <c r="DD24" s="642">
        <v>3584334</v>
      </c>
      <c r="DE24" s="600"/>
      <c r="DF24" s="600"/>
      <c r="DG24" s="600"/>
      <c r="DH24" s="600"/>
      <c r="DI24" s="600"/>
      <c r="DJ24" s="600"/>
      <c r="DK24" s="601"/>
      <c r="DL24" s="642">
        <v>2996376</v>
      </c>
      <c r="DM24" s="600"/>
      <c r="DN24" s="600"/>
      <c r="DO24" s="600"/>
      <c r="DP24" s="600"/>
      <c r="DQ24" s="600"/>
      <c r="DR24" s="600"/>
      <c r="DS24" s="600"/>
      <c r="DT24" s="600"/>
      <c r="DU24" s="600"/>
      <c r="DV24" s="601"/>
      <c r="DW24" s="604">
        <v>45.3</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7116392</v>
      </c>
      <c r="S25" s="611"/>
      <c r="T25" s="611"/>
      <c r="U25" s="611"/>
      <c r="V25" s="611"/>
      <c r="W25" s="611"/>
      <c r="X25" s="611"/>
      <c r="Y25" s="612"/>
      <c r="Z25" s="613">
        <v>49.4</v>
      </c>
      <c r="AA25" s="613"/>
      <c r="AB25" s="613"/>
      <c r="AC25" s="613"/>
      <c r="AD25" s="614">
        <v>6526791</v>
      </c>
      <c r="AE25" s="614"/>
      <c r="AF25" s="614"/>
      <c r="AG25" s="614"/>
      <c r="AH25" s="614"/>
      <c r="AI25" s="614"/>
      <c r="AJ25" s="614"/>
      <c r="AK25" s="614"/>
      <c r="AL25" s="615">
        <v>99</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1780638</v>
      </c>
      <c r="CS25" s="631"/>
      <c r="CT25" s="631"/>
      <c r="CU25" s="631"/>
      <c r="CV25" s="631"/>
      <c r="CW25" s="631"/>
      <c r="CX25" s="631"/>
      <c r="CY25" s="632"/>
      <c r="CZ25" s="615">
        <v>12.9</v>
      </c>
      <c r="DA25" s="643"/>
      <c r="DB25" s="643"/>
      <c r="DC25" s="645"/>
      <c r="DD25" s="619">
        <v>1631929</v>
      </c>
      <c r="DE25" s="631"/>
      <c r="DF25" s="631"/>
      <c r="DG25" s="631"/>
      <c r="DH25" s="631"/>
      <c r="DI25" s="631"/>
      <c r="DJ25" s="631"/>
      <c r="DK25" s="632"/>
      <c r="DL25" s="619">
        <v>1558183</v>
      </c>
      <c r="DM25" s="631"/>
      <c r="DN25" s="631"/>
      <c r="DO25" s="631"/>
      <c r="DP25" s="631"/>
      <c r="DQ25" s="631"/>
      <c r="DR25" s="631"/>
      <c r="DS25" s="631"/>
      <c r="DT25" s="631"/>
      <c r="DU25" s="631"/>
      <c r="DV25" s="632"/>
      <c r="DW25" s="615">
        <v>23.5</v>
      </c>
      <c r="DX25" s="643"/>
      <c r="DY25" s="643"/>
      <c r="DZ25" s="643"/>
      <c r="EA25" s="643"/>
      <c r="EB25" s="643"/>
      <c r="EC25" s="644"/>
    </row>
    <row r="26" spans="2:133" ht="11.25" customHeight="1" x14ac:dyDescent="0.15">
      <c r="B26" s="607" t="s">
        <v>283</v>
      </c>
      <c r="C26" s="608"/>
      <c r="D26" s="608"/>
      <c r="E26" s="608"/>
      <c r="F26" s="608"/>
      <c r="G26" s="608"/>
      <c r="H26" s="608"/>
      <c r="I26" s="608"/>
      <c r="J26" s="608"/>
      <c r="K26" s="608"/>
      <c r="L26" s="608"/>
      <c r="M26" s="608"/>
      <c r="N26" s="608"/>
      <c r="O26" s="608"/>
      <c r="P26" s="608"/>
      <c r="Q26" s="609"/>
      <c r="R26" s="610">
        <v>1000</v>
      </c>
      <c r="S26" s="611"/>
      <c r="T26" s="611"/>
      <c r="U26" s="611"/>
      <c r="V26" s="611"/>
      <c r="W26" s="611"/>
      <c r="X26" s="611"/>
      <c r="Y26" s="612"/>
      <c r="Z26" s="613">
        <v>0</v>
      </c>
      <c r="AA26" s="613"/>
      <c r="AB26" s="613"/>
      <c r="AC26" s="613"/>
      <c r="AD26" s="614">
        <v>1000</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1149560</v>
      </c>
      <c r="CS26" s="611"/>
      <c r="CT26" s="611"/>
      <c r="CU26" s="611"/>
      <c r="CV26" s="611"/>
      <c r="CW26" s="611"/>
      <c r="CX26" s="611"/>
      <c r="CY26" s="612"/>
      <c r="CZ26" s="615">
        <v>8.3000000000000007</v>
      </c>
      <c r="DA26" s="643"/>
      <c r="DB26" s="643"/>
      <c r="DC26" s="645"/>
      <c r="DD26" s="619">
        <v>1040131</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15">
      <c r="B27" s="607" t="s">
        <v>286</v>
      </c>
      <c r="C27" s="608"/>
      <c r="D27" s="608"/>
      <c r="E27" s="608"/>
      <c r="F27" s="608"/>
      <c r="G27" s="608"/>
      <c r="H27" s="608"/>
      <c r="I27" s="608"/>
      <c r="J27" s="608"/>
      <c r="K27" s="608"/>
      <c r="L27" s="608"/>
      <c r="M27" s="608"/>
      <c r="N27" s="608"/>
      <c r="O27" s="608"/>
      <c r="P27" s="608"/>
      <c r="Q27" s="609"/>
      <c r="R27" s="610">
        <v>22542</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1849819</v>
      </c>
      <c r="BH27" s="611"/>
      <c r="BI27" s="611"/>
      <c r="BJ27" s="611"/>
      <c r="BK27" s="611"/>
      <c r="BL27" s="611"/>
      <c r="BM27" s="611"/>
      <c r="BN27" s="612"/>
      <c r="BO27" s="613">
        <v>100</v>
      </c>
      <c r="BP27" s="613"/>
      <c r="BQ27" s="613"/>
      <c r="BR27" s="613"/>
      <c r="BS27" s="614">
        <v>90090</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2418047</v>
      </c>
      <c r="CS27" s="631"/>
      <c r="CT27" s="631"/>
      <c r="CU27" s="631"/>
      <c r="CV27" s="631"/>
      <c r="CW27" s="631"/>
      <c r="CX27" s="631"/>
      <c r="CY27" s="632"/>
      <c r="CZ27" s="615">
        <v>17.5</v>
      </c>
      <c r="DA27" s="643"/>
      <c r="DB27" s="643"/>
      <c r="DC27" s="645"/>
      <c r="DD27" s="619">
        <v>876937</v>
      </c>
      <c r="DE27" s="631"/>
      <c r="DF27" s="631"/>
      <c r="DG27" s="631"/>
      <c r="DH27" s="631"/>
      <c r="DI27" s="631"/>
      <c r="DJ27" s="631"/>
      <c r="DK27" s="632"/>
      <c r="DL27" s="619">
        <v>362725</v>
      </c>
      <c r="DM27" s="631"/>
      <c r="DN27" s="631"/>
      <c r="DO27" s="631"/>
      <c r="DP27" s="631"/>
      <c r="DQ27" s="631"/>
      <c r="DR27" s="631"/>
      <c r="DS27" s="631"/>
      <c r="DT27" s="631"/>
      <c r="DU27" s="631"/>
      <c r="DV27" s="632"/>
      <c r="DW27" s="615">
        <v>5.5</v>
      </c>
      <c r="DX27" s="643"/>
      <c r="DY27" s="643"/>
      <c r="DZ27" s="643"/>
      <c r="EA27" s="643"/>
      <c r="EB27" s="643"/>
      <c r="EC27" s="644"/>
    </row>
    <row r="28" spans="2:133" ht="11.25" customHeight="1" x14ac:dyDescent="0.15">
      <c r="B28" s="607" t="s">
        <v>289</v>
      </c>
      <c r="C28" s="608"/>
      <c r="D28" s="608"/>
      <c r="E28" s="608"/>
      <c r="F28" s="608"/>
      <c r="G28" s="608"/>
      <c r="H28" s="608"/>
      <c r="I28" s="608"/>
      <c r="J28" s="608"/>
      <c r="K28" s="608"/>
      <c r="L28" s="608"/>
      <c r="M28" s="608"/>
      <c r="N28" s="608"/>
      <c r="O28" s="608"/>
      <c r="P28" s="608"/>
      <c r="Q28" s="609"/>
      <c r="R28" s="610">
        <v>158356</v>
      </c>
      <c r="S28" s="611"/>
      <c r="T28" s="611"/>
      <c r="U28" s="611"/>
      <c r="V28" s="611"/>
      <c r="W28" s="611"/>
      <c r="X28" s="611"/>
      <c r="Y28" s="612"/>
      <c r="Z28" s="613">
        <v>1.1000000000000001</v>
      </c>
      <c r="AA28" s="613"/>
      <c r="AB28" s="613"/>
      <c r="AC28" s="613"/>
      <c r="AD28" s="614">
        <v>12480</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1125383</v>
      </c>
      <c r="CS28" s="611"/>
      <c r="CT28" s="611"/>
      <c r="CU28" s="611"/>
      <c r="CV28" s="611"/>
      <c r="CW28" s="611"/>
      <c r="CX28" s="611"/>
      <c r="CY28" s="612"/>
      <c r="CZ28" s="615">
        <v>8.1999999999999993</v>
      </c>
      <c r="DA28" s="643"/>
      <c r="DB28" s="643"/>
      <c r="DC28" s="645"/>
      <c r="DD28" s="619">
        <v>1075468</v>
      </c>
      <c r="DE28" s="611"/>
      <c r="DF28" s="611"/>
      <c r="DG28" s="611"/>
      <c r="DH28" s="611"/>
      <c r="DI28" s="611"/>
      <c r="DJ28" s="611"/>
      <c r="DK28" s="612"/>
      <c r="DL28" s="619">
        <v>1075468</v>
      </c>
      <c r="DM28" s="611"/>
      <c r="DN28" s="611"/>
      <c r="DO28" s="611"/>
      <c r="DP28" s="611"/>
      <c r="DQ28" s="611"/>
      <c r="DR28" s="611"/>
      <c r="DS28" s="611"/>
      <c r="DT28" s="611"/>
      <c r="DU28" s="611"/>
      <c r="DV28" s="612"/>
      <c r="DW28" s="615">
        <v>16.2</v>
      </c>
      <c r="DX28" s="643"/>
      <c r="DY28" s="643"/>
      <c r="DZ28" s="643"/>
      <c r="EA28" s="643"/>
      <c r="EB28" s="643"/>
      <c r="EC28" s="644"/>
    </row>
    <row r="29" spans="2:133" ht="11.25" customHeight="1" x14ac:dyDescent="0.15">
      <c r="B29" s="607" t="s">
        <v>291</v>
      </c>
      <c r="C29" s="608"/>
      <c r="D29" s="608"/>
      <c r="E29" s="608"/>
      <c r="F29" s="608"/>
      <c r="G29" s="608"/>
      <c r="H29" s="608"/>
      <c r="I29" s="608"/>
      <c r="J29" s="608"/>
      <c r="K29" s="608"/>
      <c r="L29" s="608"/>
      <c r="M29" s="608"/>
      <c r="N29" s="608"/>
      <c r="O29" s="608"/>
      <c r="P29" s="608"/>
      <c r="Q29" s="609"/>
      <c r="R29" s="610">
        <v>27531</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1125364</v>
      </c>
      <c r="CS29" s="631"/>
      <c r="CT29" s="631"/>
      <c r="CU29" s="631"/>
      <c r="CV29" s="631"/>
      <c r="CW29" s="631"/>
      <c r="CX29" s="631"/>
      <c r="CY29" s="632"/>
      <c r="CZ29" s="615">
        <v>8.1999999999999993</v>
      </c>
      <c r="DA29" s="643"/>
      <c r="DB29" s="643"/>
      <c r="DC29" s="645"/>
      <c r="DD29" s="619">
        <v>1075449</v>
      </c>
      <c r="DE29" s="631"/>
      <c r="DF29" s="631"/>
      <c r="DG29" s="631"/>
      <c r="DH29" s="631"/>
      <c r="DI29" s="631"/>
      <c r="DJ29" s="631"/>
      <c r="DK29" s="632"/>
      <c r="DL29" s="619">
        <v>1075449</v>
      </c>
      <c r="DM29" s="631"/>
      <c r="DN29" s="631"/>
      <c r="DO29" s="631"/>
      <c r="DP29" s="631"/>
      <c r="DQ29" s="631"/>
      <c r="DR29" s="631"/>
      <c r="DS29" s="631"/>
      <c r="DT29" s="631"/>
      <c r="DU29" s="631"/>
      <c r="DV29" s="632"/>
      <c r="DW29" s="615">
        <v>16.2</v>
      </c>
      <c r="DX29" s="643"/>
      <c r="DY29" s="643"/>
      <c r="DZ29" s="643"/>
      <c r="EA29" s="643"/>
      <c r="EB29" s="643"/>
      <c r="EC29" s="644"/>
    </row>
    <row r="30" spans="2:133" ht="11.25" customHeight="1" x14ac:dyDescent="0.15">
      <c r="B30" s="607" t="s">
        <v>293</v>
      </c>
      <c r="C30" s="608"/>
      <c r="D30" s="608"/>
      <c r="E30" s="608"/>
      <c r="F30" s="608"/>
      <c r="G30" s="608"/>
      <c r="H30" s="608"/>
      <c r="I30" s="608"/>
      <c r="J30" s="608"/>
      <c r="K30" s="608"/>
      <c r="L30" s="608"/>
      <c r="M30" s="608"/>
      <c r="N30" s="608"/>
      <c r="O30" s="608"/>
      <c r="P30" s="608"/>
      <c r="Q30" s="609"/>
      <c r="R30" s="610">
        <v>3796609</v>
      </c>
      <c r="S30" s="611"/>
      <c r="T30" s="611"/>
      <c r="U30" s="611"/>
      <c r="V30" s="611"/>
      <c r="W30" s="611"/>
      <c r="X30" s="611"/>
      <c r="Y30" s="612"/>
      <c r="Z30" s="613">
        <v>26.4</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1097405</v>
      </c>
      <c r="CS30" s="611"/>
      <c r="CT30" s="611"/>
      <c r="CU30" s="611"/>
      <c r="CV30" s="611"/>
      <c r="CW30" s="611"/>
      <c r="CX30" s="611"/>
      <c r="CY30" s="612"/>
      <c r="CZ30" s="615">
        <v>8</v>
      </c>
      <c r="DA30" s="643"/>
      <c r="DB30" s="643"/>
      <c r="DC30" s="645"/>
      <c r="DD30" s="619">
        <v>1047490</v>
      </c>
      <c r="DE30" s="611"/>
      <c r="DF30" s="611"/>
      <c r="DG30" s="611"/>
      <c r="DH30" s="611"/>
      <c r="DI30" s="611"/>
      <c r="DJ30" s="611"/>
      <c r="DK30" s="612"/>
      <c r="DL30" s="619">
        <v>1047490</v>
      </c>
      <c r="DM30" s="611"/>
      <c r="DN30" s="611"/>
      <c r="DO30" s="611"/>
      <c r="DP30" s="611"/>
      <c r="DQ30" s="611"/>
      <c r="DR30" s="611"/>
      <c r="DS30" s="611"/>
      <c r="DT30" s="611"/>
      <c r="DU30" s="611"/>
      <c r="DV30" s="612"/>
      <c r="DW30" s="615">
        <v>15.8</v>
      </c>
      <c r="DX30" s="643"/>
      <c r="DY30" s="643"/>
      <c r="DZ30" s="643"/>
      <c r="EA30" s="643"/>
      <c r="EB30" s="643"/>
      <c r="EC30" s="644"/>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99.5</v>
      </c>
      <c r="BH31" s="654"/>
      <c r="BI31" s="654"/>
      <c r="BJ31" s="654"/>
      <c r="BK31" s="654"/>
      <c r="BL31" s="654"/>
      <c r="BM31" s="605">
        <v>98.1</v>
      </c>
      <c r="BN31" s="654"/>
      <c r="BO31" s="654"/>
      <c r="BP31" s="654"/>
      <c r="BQ31" s="655"/>
      <c r="BR31" s="657">
        <v>99.3</v>
      </c>
      <c r="BS31" s="654"/>
      <c r="BT31" s="654"/>
      <c r="BU31" s="654"/>
      <c r="BV31" s="654"/>
      <c r="BW31" s="654"/>
      <c r="BX31" s="605">
        <v>97.2</v>
      </c>
      <c r="BY31" s="654"/>
      <c r="BZ31" s="654"/>
      <c r="CA31" s="654"/>
      <c r="CB31" s="655"/>
      <c r="CD31" s="650"/>
      <c r="CE31" s="651"/>
      <c r="CF31" s="607" t="s">
        <v>300</v>
      </c>
      <c r="CG31" s="608"/>
      <c r="CH31" s="608"/>
      <c r="CI31" s="608"/>
      <c r="CJ31" s="608"/>
      <c r="CK31" s="608"/>
      <c r="CL31" s="608"/>
      <c r="CM31" s="608"/>
      <c r="CN31" s="608"/>
      <c r="CO31" s="608"/>
      <c r="CP31" s="608"/>
      <c r="CQ31" s="609"/>
      <c r="CR31" s="610">
        <v>27959</v>
      </c>
      <c r="CS31" s="631"/>
      <c r="CT31" s="631"/>
      <c r="CU31" s="631"/>
      <c r="CV31" s="631"/>
      <c r="CW31" s="631"/>
      <c r="CX31" s="631"/>
      <c r="CY31" s="632"/>
      <c r="CZ31" s="615">
        <v>0.2</v>
      </c>
      <c r="DA31" s="643"/>
      <c r="DB31" s="643"/>
      <c r="DC31" s="645"/>
      <c r="DD31" s="619">
        <v>27959</v>
      </c>
      <c r="DE31" s="631"/>
      <c r="DF31" s="631"/>
      <c r="DG31" s="631"/>
      <c r="DH31" s="631"/>
      <c r="DI31" s="631"/>
      <c r="DJ31" s="631"/>
      <c r="DK31" s="632"/>
      <c r="DL31" s="619">
        <v>27959</v>
      </c>
      <c r="DM31" s="631"/>
      <c r="DN31" s="631"/>
      <c r="DO31" s="631"/>
      <c r="DP31" s="631"/>
      <c r="DQ31" s="631"/>
      <c r="DR31" s="631"/>
      <c r="DS31" s="631"/>
      <c r="DT31" s="631"/>
      <c r="DU31" s="631"/>
      <c r="DV31" s="632"/>
      <c r="DW31" s="615">
        <v>0.4</v>
      </c>
      <c r="DX31" s="643"/>
      <c r="DY31" s="643"/>
      <c r="DZ31" s="643"/>
      <c r="EA31" s="643"/>
      <c r="EB31" s="643"/>
      <c r="EC31" s="644"/>
    </row>
    <row r="32" spans="2:133" ht="11.25" customHeight="1" x14ac:dyDescent="0.15">
      <c r="B32" s="607" t="s">
        <v>301</v>
      </c>
      <c r="C32" s="608"/>
      <c r="D32" s="608"/>
      <c r="E32" s="608"/>
      <c r="F32" s="608"/>
      <c r="G32" s="608"/>
      <c r="H32" s="608"/>
      <c r="I32" s="608"/>
      <c r="J32" s="608"/>
      <c r="K32" s="608"/>
      <c r="L32" s="608"/>
      <c r="M32" s="608"/>
      <c r="N32" s="608"/>
      <c r="O32" s="608"/>
      <c r="P32" s="608"/>
      <c r="Q32" s="609"/>
      <c r="R32" s="610">
        <v>937958</v>
      </c>
      <c r="S32" s="611"/>
      <c r="T32" s="611"/>
      <c r="U32" s="611"/>
      <c r="V32" s="611"/>
      <c r="W32" s="611"/>
      <c r="X32" s="611"/>
      <c r="Y32" s="612"/>
      <c r="Z32" s="613">
        <v>6.5</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99.7</v>
      </c>
      <c r="BH32" s="631"/>
      <c r="BI32" s="631"/>
      <c r="BJ32" s="631"/>
      <c r="BK32" s="631"/>
      <c r="BL32" s="631"/>
      <c r="BM32" s="616">
        <v>98.7</v>
      </c>
      <c r="BN32" s="631"/>
      <c r="BO32" s="631"/>
      <c r="BP32" s="631"/>
      <c r="BQ32" s="656"/>
      <c r="BR32" s="667">
        <v>99.4</v>
      </c>
      <c r="BS32" s="631"/>
      <c r="BT32" s="631"/>
      <c r="BU32" s="631"/>
      <c r="BV32" s="631"/>
      <c r="BW32" s="631"/>
      <c r="BX32" s="616">
        <v>97.7</v>
      </c>
      <c r="BY32" s="631"/>
      <c r="BZ32" s="631"/>
      <c r="CA32" s="631"/>
      <c r="CB32" s="656"/>
      <c r="CD32" s="652"/>
      <c r="CE32" s="653"/>
      <c r="CF32" s="607" t="s">
        <v>304</v>
      </c>
      <c r="CG32" s="608"/>
      <c r="CH32" s="608"/>
      <c r="CI32" s="608"/>
      <c r="CJ32" s="608"/>
      <c r="CK32" s="608"/>
      <c r="CL32" s="608"/>
      <c r="CM32" s="608"/>
      <c r="CN32" s="608"/>
      <c r="CO32" s="608"/>
      <c r="CP32" s="608"/>
      <c r="CQ32" s="609"/>
      <c r="CR32" s="610">
        <v>19</v>
      </c>
      <c r="CS32" s="611"/>
      <c r="CT32" s="611"/>
      <c r="CU32" s="611"/>
      <c r="CV32" s="611"/>
      <c r="CW32" s="611"/>
      <c r="CX32" s="611"/>
      <c r="CY32" s="612"/>
      <c r="CZ32" s="615">
        <v>0</v>
      </c>
      <c r="DA32" s="643"/>
      <c r="DB32" s="643"/>
      <c r="DC32" s="645"/>
      <c r="DD32" s="619">
        <v>19</v>
      </c>
      <c r="DE32" s="611"/>
      <c r="DF32" s="611"/>
      <c r="DG32" s="611"/>
      <c r="DH32" s="611"/>
      <c r="DI32" s="611"/>
      <c r="DJ32" s="611"/>
      <c r="DK32" s="612"/>
      <c r="DL32" s="619">
        <v>19</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15">
      <c r="B33" s="607" t="s">
        <v>305</v>
      </c>
      <c r="C33" s="608"/>
      <c r="D33" s="608"/>
      <c r="E33" s="608"/>
      <c r="F33" s="608"/>
      <c r="G33" s="608"/>
      <c r="H33" s="608"/>
      <c r="I33" s="608"/>
      <c r="J33" s="608"/>
      <c r="K33" s="608"/>
      <c r="L33" s="608"/>
      <c r="M33" s="608"/>
      <c r="N33" s="608"/>
      <c r="O33" s="608"/>
      <c r="P33" s="608"/>
      <c r="Q33" s="609"/>
      <c r="R33" s="610">
        <v>47460</v>
      </c>
      <c r="S33" s="611"/>
      <c r="T33" s="611"/>
      <c r="U33" s="611"/>
      <c r="V33" s="611"/>
      <c r="W33" s="611"/>
      <c r="X33" s="611"/>
      <c r="Y33" s="612"/>
      <c r="Z33" s="613">
        <v>0.3</v>
      </c>
      <c r="AA33" s="613"/>
      <c r="AB33" s="613"/>
      <c r="AC33" s="613"/>
      <c r="AD33" s="614">
        <v>29154</v>
      </c>
      <c r="AE33" s="614"/>
      <c r="AF33" s="614"/>
      <c r="AG33" s="614"/>
      <c r="AH33" s="614"/>
      <c r="AI33" s="614"/>
      <c r="AJ33" s="614"/>
      <c r="AK33" s="614"/>
      <c r="AL33" s="615">
        <v>0.4</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v>99.2</v>
      </c>
      <c r="BH33" s="669"/>
      <c r="BI33" s="669"/>
      <c r="BJ33" s="669"/>
      <c r="BK33" s="669"/>
      <c r="BL33" s="669"/>
      <c r="BM33" s="670">
        <v>96.9</v>
      </c>
      <c r="BN33" s="669"/>
      <c r="BO33" s="669"/>
      <c r="BP33" s="669"/>
      <c r="BQ33" s="671"/>
      <c r="BR33" s="668">
        <v>99.1</v>
      </c>
      <c r="BS33" s="669"/>
      <c r="BT33" s="669"/>
      <c r="BU33" s="669"/>
      <c r="BV33" s="669"/>
      <c r="BW33" s="669"/>
      <c r="BX33" s="670">
        <v>96.2</v>
      </c>
      <c r="BY33" s="669"/>
      <c r="BZ33" s="669"/>
      <c r="CA33" s="669"/>
      <c r="CB33" s="671"/>
      <c r="CD33" s="607" t="s">
        <v>307</v>
      </c>
      <c r="CE33" s="608"/>
      <c r="CF33" s="608"/>
      <c r="CG33" s="608"/>
      <c r="CH33" s="608"/>
      <c r="CI33" s="608"/>
      <c r="CJ33" s="608"/>
      <c r="CK33" s="608"/>
      <c r="CL33" s="608"/>
      <c r="CM33" s="608"/>
      <c r="CN33" s="608"/>
      <c r="CO33" s="608"/>
      <c r="CP33" s="608"/>
      <c r="CQ33" s="609"/>
      <c r="CR33" s="610">
        <v>7056227</v>
      </c>
      <c r="CS33" s="631"/>
      <c r="CT33" s="631"/>
      <c r="CU33" s="631"/>
      <c r="CV33" s="631"/>
      <c r="CW33" s="631"/>
      <c r="CX33" s="631"/>
      <c r="CY33" s="632"/>
      <c r="CZ33" s="615">
        <v>51.2</v>
      </c>
      <c r="DA33" s="643"/>
      <c r="DB33" s="643"/>
      <c r="DC33" s="645"/>
      <c r="DD33" s="619">
        <v>5573557</v>
      </c>
      <c r="DE33" s="631"/>
      <c r="DF33" s="631"/>
      <c r="DG33" s="631"/>
      <c r="DH33" s="631"/>
      <c r="DI33" s="631"/>
      <c r="DJ33" s="631"/>
      <c r="DK33" s="632"/>
      <c r="DL33" s="619">
        <v>2596659</v>
      </c>
      <c r="DM33" s="631"/>
      <c r="DN33" s="631"/>
      <c r="DO33" s="631"/>
      <c r="DP33" s="631"/>
      <c r="DQ33" s="631"/>
      <c r="DR33" s="631"/>
      <c r="DS33" s="631"/>
      <c r="DT33" s="631"/>
      <c r="DU33" s="631"/>
      <c r="DV33" s="632"/>
      <c r="DW33" s="615">
        <v>39.200000000000003</v>
      </c>
      <c r="DX33" s="643"/>
      <c r="DY33" s="643"/>
      <c r="DZ33" s="643"/>
      <c r="EA33" s="643"/>
      <c r="EB33" s="643"/>
      <c r="EC33" s="644"/>
    </row>
    <row r="34" spans="2:133" ht="11.25" customHeight="1" x14ac:dyDescent="0.15">
      <c r="B34" s="607" t="s">
        <v>308</v>
      </c>
      <c r="C34" s="608"/>
      <c r="D34" s="608"/>
      <c r="E34" s="608"/>
      <c r="F34" s="608"/>
      <c r="G34" s="608"/>
      <c r="H34" s="608"/>
      <c r="I34" s="608"/>
      <c r="J34" s="608"/>
      <c r="K34" s="608"/>
      <c r="L34" s="608"/>
      <c r="M34" s="608"/>
      <c r="N34" s="608"/>
      <c r="O34" s="608"/>
      <c r="P34" s="608"/>
      <c r="Q34" s="609"/>
      <c r="R34" s="610">
        <v>200935</v>
      </c>
      <c r="S34" s="611"/>
      <c r="T34" s="611"/>
      <c r="U34" s="611"/>
      <c r="V34" s="611"/>
      <c r="W34" s="611"/>
      <c r="X34" s="611"/>
      <c r="Y34" s="612"/>
      <c r="Z34" s="613">
        <v>1.4</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1397119</v>
      </c>
      <c r="CS34" s="611"/>
      <c r="CT34" s="611"/>
      <c r="CU34" s="611"/>
      <c r="CV34" s="611"/>
      <c r="CW34" s="611"/>
      <c r="CX34" s="611"/>
      <c r="CY34" s="612"/>
      <c r="CZ34" s="615">
        <v>10.1</v>
      </c>
      <c r="DA34" s="643"/>
      <c r="DB34" s="643"/>
      <c r="DC34" s="645"/>
      <c r="DD34" s="619">
        <v>1046336</v>
      </c>
      <c r="DE34" s="611"/>
      <c r="DF34" s="611"/>
      <c r="DG34" s="611"/>
      <c r="DH34" s="611"/>
      <c r="DI34" s="611"/>
      <c r="DJ34" s="611"/>
      <c r="DK34" s="612"/>
      <c r="DL34" s="619">
        <v>643999</v>
      </c>
      <c r="DM34" s="611"/>
      <c r="DN34" s="611"/>
      <c r="DO34" s="611"/>
      <c r="DP34" s="611"/>
      <c r="DQ34" s="611"/>
      <c r="DR34" s="611"/>
      <c r="DS34" s="611"/>
      <c r="DT34" s="611"/>
      <c r="DU34" s="611"/>
      <c r="DV34" s="612"/>
      <c r="DW34" s="615">
        <v>9.6999999999999993</v>
      </c>
      <c r="DX34" s="643"/>
      <c r="DY34" s="643"/>
      <c r="DZ34" s="643"/>
      <c r="EA34" s="643"/>
      <c r="EB34" s="643"/>
      <c r="EC34" s="644"/>
    </row>
    <row r="35" spans="2:133" ht="11.25" customHeight="1" x14ac:dyDescent="0.15">
      <c r="B35" s="607" t="s">
        <v>310</v>
      </c>
      <c r="C35" s="608"/>
      <c r="D35" s="608"/>
      <c r="E35" s="608"/>
      <c r="F35" s="608"/>
      <c r="G35" s="608"/>
      <c r="H35" s="608"/>
      <c r="I35" s="608"/>
      <c r="J35" s="608"/>
      <c r="K35" s="608"/>
      <c r="L35" s="608"/>
      <c r="M35" s="608"/>
      <c r="N35" s="608"/>
      <c r="O35" s="608"/>
      <c r="P35" s="608"/>
      <c r="Q35" s="609"/>
      <c r="R35" s="610">
        <v>987961</v>
      </c>
      <c r="S35" s="611"/>
      <c r="T35" s="611"/>
      <c r="U35" s="611"/>
      <c r="V35" s="611"/>
      <c r="W35" s="611"/>
      <c r="X35" s="611"/>
      <c r="Y35" s="612"/>
      <c r="Z35" s="613">
        <v>6.9</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184366</v>
      </c>
      <c r="CS35" s="631"/>
      <c r="CT35" s="631"/>
      <c r="CU35" s="631"/>
      <c r="CV35" s="631"/>
      <c r="CW35" s="631"/>
      <c r="CX35" s="631"/>
      <c r="CY35" s="632"/>
      <c r="CZ35" s="615">
        <v>1.3</v>
      </c>
      <c r="DA35" s="643"/>
      <c r="DB35" s="643"/>
      <c r="DC35" s="645"/>
      <c r="DD35" s="619">
        <v>110023</v>
      </c>
      <c r="DE35" s="631"/>
      <c r="DF35" s="631"/>
      <c r="DG35" s="631"/>
      <c r="DH35" s="631"/>
      <c r="DI35" s="631"/>
      <c r="DJ35" s="631"/>
      <c r="DK35" s="632"/>
      <c r="DL35" s="619">
        <v>109420</v>
      </c>
      <c r="DM35" s="631"/>
      <c r="DN35" s="631"/>
      <c r="DO35" s="631"/>
      <c r="DP35" s="631"/>
      <c r="DQ35" s="631"/>
      <c r="DR35" s="631"/>
      <c r="DS35" s="631"/>
      <c r="DT35" s="631"/>
      <c r="DU35" s="631"/>
      <c r="DV35" s="632"/>
      <c r="DW35" s="615">
        <v>1.7</v>
      </c>
      <c r="DX35" s="643"/>
      <c r="DY35" s="643"/>
      <c r="DZ35" s="643"/>
      <c r="EA35" s="643"/>
      <c r="EB35" s="643"/>
      <c r="EC35" s="644"/>
    </row>
    <row r="36" spans="2:133" ht="11.25" customHeight="1" x14ac:dyDescent="0.15">
      <c r="B36" s="607" t="s">
        <v>314</v>
      </c>
      <c r="C36" s="608"/>
      <c r="D36" s="608"/>
      <c r="E36" s="608"/>
      <c r="F36" s="608"/>
      <c r="G36" s="608"/>
      <c r="H36" s="608"/>
      <c r="I36" s="608"/>
      <c r="J36" s="608"/>
      <c r="K36" s="608"/>
      <c r="L36" s="608"/>
      <c r="M36" s="608"/>
      <c r="N36" s="608"/>
      <c r="O36" s="608"/>
      <c r="P36" s="608"/>
      <c r="Q36" s="609"/>
      <c r="R36" s="610">
        <v>523295</v>
      </c>
      <c r="S36" s="611"/>
      <c r="T36" s="611"/>
      <c r="U36" s="611"/>
      <c r="V36" s="611"/>
      <c r="W36" s="611"/>
      <c r="X36" s="611"/>
      <c r="Y36" s="612"/>
      <c r="Z36" s="613">
        <v>3.6</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1094541</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8733</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2002794</v>
      </c>
      <c r="CS36" s="611"/>
      <c r="CT36" s="611"/>
      <c r="CU36" s="611"/>
      <c r="CV36" s="611"/>
      <c r="CW36" s="611"/>
      <c r="CX36" s="611"/>
      <c r="CY36" s="612"/>
      <c r="CZ36" s="615">
        <v>14.5</v>
      </c>
      <c r="DA36" s="643"/>
      <c r="DB36" s="643"/>
      <c r="DC36" s="645"/>
      <c r="DD36" s="619">
        <v>1451751</v>
      </c>
      <c r="DE36" s="611"/>
      <c r="DF36" s="611"/>
      <c r="DG36" s="611"/>
      <c r="DH36" s="611"/>
      <c r="DI36" s="611"/>
      <c r="DJ36" s="611"/>
      <c r="DK36" s="612"/>
      <c r="DL36" s="619">
        <v>1075763</v>
      </c>
      <c r="DM36" s="611"/>
      <c r="DN36" s="611"/>
      <c r="DO36" s="611"/>
      <c r="DP36" s="611"/>
      <c r="DQ36" s="611"/>
      <c r="DR36" s="611"/>
      <c r="DS36" s="611"/>
      <c r="DT36" s="611"/>
      <c r="DU36" s="611"/>
      <c r="DV36" s="612"/>
      <c r="DW36" s="615">
        <v>16.3</v>
      </c>
      <c r="DX36" s="643"/>
      <c r="DY36" s="643"/>
      <c r="DZ36" s="643"/>
      <c r="EA36" s="643"/>
      <c r="EB36" s="643"/>
      <c r="EC36" s="644"/>
    </row>
    <row r="37" spans="2:133" ht="11.25" customHeight="1" x14ac:dyDescent="0.15">
      <c r="B37" s="607" t="s">
        <v>318</v>
      </c>
      <c r="C37" s="608"/>
      <c r="D37" s="608"/>
      <c r="E37" s="608"/>
      <c r="F37" s="608"/>
      <c r="G37" s="608"/>
      <c r="H37" s="608"/>
      <c r="I37" s="608"/>
      <c r="J37" s="608"/>
      <c r="K37" s="608"/>
      <c r="L37" s="608"/>
      <c r="M37" s="608"/>
      <c r="N37" s="608"/>
      <c r="O37" s="608"/>
      <c r="P37" s="608"/>
      <c r="Q37" s="609"/>
      <c r="R37" s="610">
        <v>199375</v>
      </c>
      <c r="S37" s="611"/>
      <c r="T37" s="611"/>
      <c r="U37" s="611"/>
      <c r="V37" s="611"/>
      <c r="W37" s="611"/>
      <c r="X37" s="611"/>
      <c r="Y37" s="612"/>
      <c r="Z37" s="613">
        <v>1.4</v>
      </c>
      <c r="AA37" s="613"/>
      <c r="AB37" s="613"/>
      <c r="AC37" s="613"/>
      <c r="AD37" s="614">
        <v>21665</v>
      </c>
      <c r="AE37" s="614"/>
      <c r="AF37" s="614"/>
      <c r="AG37" s="614"/>
      <c r="AH37" s="614"/>
      <c r="AI37" s="614"/>
      <c r="AJ37" s="614"/>
      <c r="AK37" s="614"/>
      <c r="AL37" s="615">
        <v>0.3</v>
      </c>
      <c r="AM37" s="616"/>
      <c r="AN37" s="616"/>
      <c r="AO37" s="617"/>
      <c r="AQ37" s="673" t="s">
        <v>319</v>
      </c>
      <c r="AR37" s="674"/>
      <c r="AS37" s="674"/>
      <c r="AT37" s="674"/>
      <c r="AU37" s="674"/>
      <c r="AV37" s="674"/>
      <c r="AW37" s="674"/>
      <c r="AX37" s="674"/>
      <c r="AY37" s="675"/>
      <c r="AZ37" s="610">
        <v>75558</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-28781</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747486</v>
      </c>
      <c r="CS37" s="631"/>
      <c r="CT37" s="631"/>
      <c r="CU37" s="631"/>
      <c r="CV37" s="631"/>
      <c r="CW37" s="631"/>
      <c r="CX37" s="631"/>
      <c r="CY37" s="632"/>
      <c r="CZ37" s="615">
        <v>5.4</v>
      </c>
      <c r="DA37" s="643"/>
      <c r="DB37" s="643"/>
      <c r="DC37" s="645"/>
      <c r="DD37" s="619">
        <v>720425</v>
      </c>
      <c r="DE37" s="631"/>
      <c r="DF37" s="631"/>
      <c r="DG37" s="631"/>
      <c r="DH37" s="631"/>
      <c r="DI37" s="631"/>
      <c r="DJ37" s="631"/>
      <c r="DK37" s="632"/>
      <c r="DL37" s="619">
        <v>714171</v>
      </c>
      <c r="DM37" s="631"/>
      <c r="DN37" s="631"/>
      <c r="DO37" s="631"/>
      <c r="DP37" s="631"/>
      <c r="DQ37" s="631"/>
      <c r="DR37" s="631"/>
      <c r="DS37" s="631"/>
      <c r="DT37" s="631"/>
      <c r="DU37" s="631"/>
      <c r="DV37" s="632"/>
      <c r="DW37" s="615">
        <v>10.8</v>
      </c>
      <c r="DX37" s="643"/>
      <c r="DY37" s="643"/>
      <c r="DZ37" s="643"/>
      <c r="EA37" s="643"/>
      <c r="EB37" s="643"/>
      <c r="EC37" s="644"/>
    </row>
    <row r="38" spans="2:133" ht="11.25" customHeight="1" x14ac:dyDescent="0.15">
      <c r="B38" s="607" t="s">
        <v>322</v>
      </c>
      <c r="C38" s="608"/>
      <c r="D38" s="608"/>
      <c r="E38" s="608"/>
      <c r="F38" s="608"/>
      <c r="G38" s="608"/>
      <c r="H38" s="608"/>
      <c r="I38" s="608"/>
      <c r="J38" s="608"/>
      <c r="K38" s="608"/>
      <c r="L38" s="608"/>
      <c r="M38" s="608"/>
      <c r="N38" s="608"/>
      <c r="O38" s="608"/>
      <c r="P38" s="608"/>
      <c r="Q38" s="609"/>
      <c r="R38" s="610">
        <v>387344</v>
      </c>
      <c r="S38" s="611"/>
      <c r="T38" s="611"/>
      <c r="U38" s="611"/>
      <c r="V38" s="611"/>
      <c r="W38" s="611"/>
      <c r="X38" s="611"/>
      <c r="Y38" s="612"/>
      <c r="Z38" s="613">
        <v>2.7</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67074</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2575</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951909</v>
      </c>
      <c r="CS38" s="611"/>
      <c r="CT38" s="611"/>
      <c r="CU38" s="611"/>
      <c r="CV38" s="611"/>
      <c r="CW38" s="611"/>
      <c r="CX38" s="611"/>
      <c r="CY38" s="612"/>
      <c r="CZ38" s="615">
        <v>6.9</v>
      </c>
      <c r="DA38" s="643"/>
      <c r="DB38" s="643"/>
      <c r="DC38" s="645"/>
      <c r="DD38" s="619">
        <v>756299</v>
      </c>
      <c r="DE38" s="611"/>
      <c r="DF38" s="611"/>
      <c r="DG38" s="611"/>
      <c r="DH38" s="611"/>
      <c r="DI38" s="611"/>
      <c r="DJ38" s="611"/>
      <c r="DK38" s="612"/>
      <c r="DL38" s="619">
        <v>715614</v>
      </c>
      <c r="DM38" s="611"/>
      <c r="DN38" s="611"/>
      <c r="DO38" s="611"/>
      <c r="DP38" s="611"/>
      <c r="DQ38" s="611"/>
      <c r="DR38" s="611"/>
      <c r="DS38" s="611"/>
      <c r="DT38" s="611"/>
      <c r="DU38" s="611"/>
      <c r="DV38" s="612"/>
      <c r="DW38" s="615">
        <v>10.8</v>
      </c>
      <c r="DX38" s="643"/>
      <c r="DY38" s="643"/>
      <c r="DZ38" s="643"/>
      <c r="EA38" s="643"/>
      <c r="EB38" s="643"/>
      <c r="EC38" s="644"/>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3771</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2346185</v>
      </c>
      <c r="CS39" s="631"/>
      <c r="CT39" s="631"/>
      <c r="CU39" s="631"/>
      <c r="CV39" s="631"/>
      <c r="CW39" s="631"/>
      <c r="CX39" s="631"/>
      <c r="CY39" s="632"/>
      <c r="CZ39" s="615">
        <v>17</v>
      </c>
      <c r="DA39" s="643"/>
      <c r="DB39" s="643"/>
      <c r="DC39" s="645"/>
      <c r="DD39" s="619">
        <v>2147935</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15">
      <c r="B40" s="607" t="s">
        <v>330</v>
      </c>
      <c r="C40" s="608"/>
      <c r="D40" s="608"/>
      <c r="E40" s="608"/>
      <c r="F40" s="608"/>
      <c r="G40" s="608"/>
      <c r="H40" s="608"/>
      <c r="I40" s="608"/>
      <c r="J40" s="608"/>
      <c r="K40" s="608"/>
      <c r="L40" s="608"/>
      <c r="M40" s="608"/>
      <c r="N40" s="608"/>
      <c r="O40" s="608"/>
      <c r="P40" s="608"/>
      <c r="Q40" s="609"/>
      <c r="R40" s="610">
        <v>27614</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31"/>
      <c r="BE40" s="631"/>
      <c r="BF40" s="656"/>
      <c r="BG40" s="660" t="s">
        <v>332</v>
      </c>
      <c r="BH40" s="661"/>
      <c r="BI40" s="661"/>
      <c r="BJ40" s="661"/>
      <c r="BK40" s="661"/>
      <c r="BL40" s="214"/>
      <c r="BM40" s="608" t="s">
        <v>333</v>
      </c>
      <c r="BN40" s="608"/>
      <c r="BO40" s="608"/>
      <c r="BP40" s="608"/>
      <c r="BQ40" s="608"/>
      <c r="BR40" s="608"/>
      <c r="BS40" s="608"/>
      <c r="BT40" s="608"/>
      <c r="BU40" s="609"/>
      <c r="BV40" s="610">
        <v>87</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173854</v>
      </c>
      <c r="CS40" s="611"/>
      <c r="CT40" s="611"/>
      <c r="CU40" s="611"/>
      <c r="CV40" s="611"/>
      <c r="CW40" s="611"/>
      <c r="CX40" s="611"/>
      <c r="CY40" s="612"/>
      <c r="CZ40" s="615">
        <v>1.3</v>
      </c>
      <c r="DA40" s="643"/>
      <c r="DB40" s="643"/>
      <c r="DC40" s="645"/>
      <c r="DD40" s="619">
        <v>61213</v>
      </c>
      <c r="DE40" s="611"/>
      <c r="DF40" s="611"/>
      <c r="DG40" s="611"/>
      <c r="DH40" s="611"/>
      <c r="DI40" s="611"/>
      <c r="DJ40" s="611"/>
      <c r="DK40" s="612"/>
      <c r="DL40" s="619">
        <v>51863</v>
      </c>
      <c r="DM40" s="611"/>
      <c r="DN40" s="611"/>
      <c r="DO40" s="611"/>
      <c r="DP40" s="611"/>
      <c r="DQ40" s="611"/>
      <c r="DR40" s="611"/>
      <c r="DS40" s="611"/>
      <c r="DT40" s="611"/>
      <c r="DU40" s="611"/>
      <c r="DV40" s="612"/>
      <c r="DW40" s="615">
        <v>0.8</v>
      </c>
      <c r="DX40" s="643"/>
      <c r="DY40" s="643"/>
      <c r="DZ40" s="643"/>
      <c r="EA40" s="643"/>
      <c r="EB40" s="643"/>
      <c r="EC40" s="644"/>
    </row>
    <row r="41" spans="2:133" ht="11.25" customHeight="1" x14ac:dyDescent="0.15">
      <c r="B41" s="633" t="s">
        <v>335</v>
      </c>
      <c r="C41" s="634"/>
      <c r="D41" s="634"/>
      <c r="E41" s="634"/>
      <c r="F41" s="634"/>
      <c r="G41" s="634"/>
      <c r="H41" s="634"/>
      <c r="I41" s="634"/>
      <c r="J41" s="634"/>
      <c r="K41" s="634"/>
      <c r="L41" s="634"/>
      <c r="M41" s="634"/>
      <c r="N41" s="634"/>
      <c r="O41" s="634"/>
      <c r="P41" s="634"/>
      <c r="Q41" s="635"/>
      <c r="R41" s="682">
        <v>14406758</v>
      </c>
      <c r="S41" s="683"/>
      <c r="T41" s="683"/>
      <c r="U41" s="683"/>
      <c r="V41" s="683"/>
      <c r="W41" s="683"/>
      <c r="X41" s="683"/>
      <c r="Y41" s="687"/>
      <c r="Z41" s="688">
        <v>100</v>
      </c>
      <c r="AA41" s="688"/>
      <c r="AB41" s="688"/>
      <c r="AC41" s="688"/>
      <c r="AD41" s="689">
        <v>6591090</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234003</v>
      </c>
      <c r="BA41" s="611"/>
      <c r="BB41" s="611"/>
      <c r="BC41" s="611"/>
      <c r="BD41" s="631"/>
      <c r="BE41" s="631"/>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319</v>
      </c>
      <c r="AR42" s="680"/>
      <c r="AS42" s="680"/>
      <c r="AT42" s="680"/>
      <c r="AU42" s="680"/>
      <c r="AV42" s="680"/>
      <c r="AW42" s="680"/>
      <c r="AX42" s="680"/>
      <c r="AY42" s="681"/>
      <c r="AZ42" s="682">
        <v>717906</v>
      </c>
      <c r="BA42" s="683"/>
      <c r="BB42" s="683"/>
      <c r="BC42" s="683"/>
      <c r="BD42" s="669"/>
      <c r="BE42" s="669"/>
      <c r="BF42" s="671"/>
      <c r="BG42" s="662"/>
      <c r="BH42" s="663"/>
      <c r="BI42" s="663"/>
      <c r="BJ42" s="663"/>
      <c r="BK42" s="663"/>
      <c r="BL42" s="215"/>
      <c r="BM42" s="634" t="s">
        <v>339</v>
      </c>
      <c r="BN42" s="634"/>
      <c r="BO42" s="634"/>
      <c r="BP42" s="634"/>
      <c r="BQ42" s="634"/>
      <c r="BR42" s="634"/>
      <c r="BS42" s="634"/>
      <c r="BT42" s="634"/>
      <c r="BU42" s="635"/>
      <c r="BV42" s="682">
        <v>400</v>
      </c>
      <c r="BW42" s="683"/>
      <c r="BX42" s="683"/>
      <c r="BY42" s="683"/>
      <c r="BZ42" s="683"/>
      <c r="CA42" s="683"/>
      <c r="CB42" s="692"/>
      <c r="CD42" s="607" t="s">
        <v>340</v>
      </c>
      <c r="CE42" s="608"/>
      <c r="CF42" s="608"/>
      <c r="CG42" s="608"/>
      <c r="CH42" s="608"/>
      <c r="CI42" s="608"/>
      <c r="CJ42" s="608"/>
      <c r="CK42" s="608"/>
      <c r="CL42" s="608"/>
      <c r="CM42" s="608"/>
      <c r="CN42" s="608"/>
      <c r="CO42" s="608"/>
      <c r="CP42" s="608"/>
      <c r="CQ42" s="609"/>
      <c r="CR42" s="610">
        <v>1414691</v>
      </c>
      <c r="CS42" s="631"/>
      <c r="CT42" s="631"/>
      <c r="CU42" s="631"/>
      <c r="CV42" s="631"/>
      <c r="CW42" s="631"/>
      <c r="CX42" s="631"/>
      <c r="CY42" s="632"/>
      <c r="CZ42" s="615">
        <v>10.3</v>
      </c>
      <c r="DA42" s="643"/>
      <c r="DB42" s="643"/>
      <c r="DC42" s="645"/>
      <c r="DD42" s="619">
        <v>873649</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341</v>
      </c>
      <c r="CD43" s="607" t="s">
        <v>342</v>
      </c>
      <c r="CE43" s="608"/>
      <c r="CF43" s="608"/>
      <c r="CG43" s="608"/>
      <c r="CH43" s="608"/>
      <c r="CI43" s="608"/>
      <c r="CJ43" s="608"/>
      <c r="CK43" s="608"/>
      <c r="CL43" s="608"/>
      <c r="CM43" s="608"/>
      <c r="CN43" s="608"/>
      <c r="CO43" s="608"/>
      <c r="CP43" s="608"/>
      <c r="CQ43" s="609"/>
      <c r="CR43" s="610">
        <v>59268</v>
      </c>
      <c r="CS43" s="631"/>
      <c r="CT43" s="631"/>
      <c r="CU43" s="631"/>
      <c r="CV43" s="631"/>
      <c r="CW43" s="631"/>
      <c r="CX43" s="631"/>
      <c r="CY43" s="632"/>
      <c r="CZ43" s="615">
        <v>0.4</v>
      </c>
      <c r="DA43" s="643"/>
      <c r="DB43" s="643"/>
      <c r="DC43" s="645"/>
      <c r="DD43" s="619">
        <v>59268</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344</v>
      </c>
      <c r="CG44" s="608"/>
      <c r="CH44" s="608"/>
      <c r="CI44" s="608"/>
      <c r="CJ44" s="608"/>
      <c r="CK44" s="608"/>
      <c r="CL44" s="608"/>
      <c r="CM44" s="608"/>
      <c r="CN44" s="608"/>
      <c r="CO44" s="608"/>
      <c r="CP44" s="608"/>
      <c r="CQ44" s="609"/>
      <c r="CR44" s="610">
        <v>1373652</v>
      </c>
      <c r="CS44" s="611"/>
      <c r="CT44" s="611"/>
      <c r="CU44" s="611"/>
      <c r="CV44" s="611"/>
      <c r="CW44" s="611"/>
      <c r="CX44" s="611"/>
      <c r="CY44" s="612"/>
      <c r="CZ44" s="615">
        <v>10</v>
      </c>
      <c r="DA44" s="616"/>
      <c r="DB44" s="616"/>
      <c r="DC44" s="622"/>
      <c r="DD44" s="619">
        <v>843774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346</v>
      </c>
      <c r="CG45" s="608"/>
      <c r="CH45" s="608"/>
      <c r="CI45" s="608"/>
      <c r="CJ45" s="608"/>
      <c r="CK45" s="608"/>
      <c r="CL45" s="608"/>
      <c r="CM45" s="608"/>
      <c r="CN45" s="608"/>
      <c r="CO45" s="608"/>
      <c r="CP45" s="608"/>
      <c r="CQ45" s="609"/>
      <c r="CR45" s="610">
        <v>367007</v>
      </c>
      <c r="CS45" s="631"/>
      <c r="CT45" s="631"/>
      <c r="CU45" s="631"/>
      <c r="CV45" s="631"/>
      <c r="CW45" s="631"/>
      <c r="CX45" s="631"/>
      <c r="CY45" s="632"/>
      <c r="CZ45" s="615">
        <v>2.7</v>
      </c>
      <c r="DA45" s="643"/>
      <c r="DB45" s="643"/>
      <c r="DC45" s="645"/>
      <c r="DD45" s="619">
        <v>3421</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347</v>
      </c>
      <c r="CG46" s="608"/>
      <c r="CH46" s="608"/>
      <c r="CI46" s="608"/>
      <c r="CJ46" s="608"/>
      <c r="CK46" s="608"/>
      <c r="CL46" s="608"/>
      <c r="CM46" s="608"/>
      <c r="CN46" s="608"/>
      <c r="CO46" s="608"/>
      <c r="CP46" s="608"/>
      <c r="CQ46" s="609"/>
      <c r="CR46" s="610">
        <v>926262</v>
      </c>
      <c r="CS46" s="611"/>
      <c r="CT46" s="611"/>
      <c r="CU46" s="611"/>
      <c r="CV46" s="611"/>
      <c r="CW46" s="611"/>
      <c r="CX46" s="611"/>
      <c r="CY46" s="612"/>
      <c r="CZ46" s="615">
        <v>6.7</v>
      </c>
      <c r="DA46" s="616"/>
      <c r="DB46" s="616"/>
      <c r="DC46" s="622"/>
      <c r="DD46" s="619">
        <v>806470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348</v>
      </c>
      <c r="CG47" s="608"/>
      <c r="CH47" s="608"/>
      <c r="CI47" s="608"/>
      <c r="CJ47" s="608"/>
      <c r="CK47" s="608"/>
      <c r="CL47" s="608"/>
      <c r="CM47" s="608"/>
      <c r="CN47" s="608"/>
      <c r="CO47" s="608"/>
      <c r="CP47" s="608"/>
      <c r="CQ47" s="609"/>
      <c r="CR47" s="610">
        <v>41039</v>
      </c>
      <c r="CS47" s="631"/>
      <c r="CT47" s="631"/>
      <c r="CU47" s="631"/>
      <c r="CV47" s="631"/>
      <c r="CW47" s="631"/>
      <c r="CX47" s="631"/>
      <c r="CY47" s="632"/>
      <c r="CZ47" s="615">
        <v>0.3</v>
      </c>
      <c r="DA47" s="643"/>
      <c r="DB47" s="643"/>
      <c r="DC47" s="645"/>
      <c r="DD47" s="619">
        <v>29875</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349</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350</v>
      </c>
      <c r="CE49" s="634"/>
      <c r="CF49" s="634"/>
      <c r="CG49" s="634"/>
      <c r="CH49" s="634"/>
      <c r="CI49" s="634"/>
      <c r="CJ49" s="634"/>
      <c r="CK49" s="634"/>
      <c r="CL49" s="634"/>
      <c r="CM49" s="634"/>
      <c r="CN49" s="634"/>
      <c r="CO49" s="634"/>
      <c r="CP49" s="634"/>
      <c r="CQ49" s="635"/>
      <c r="CR49" s="682">
        <v>13794986</v>
      </c>
      <c r="CS49" s="669"/>
      <c r="CT49" s="669"/>
      <c r="CU49" s="669"/>
      <c r="CV49" s="669"/>
      <c r="CW49" s="669"/>
      <c r="CX49" s="669"/>
      <c r="CY49" s="698"/>
      <c r="CZ49" s="690">
        <v>100</v>
      </c>
      <c r="DA49" s="699"/>
      <c r="DB49" s="699"/>
      <c r="DC49" s="700"/>
      <c r="DD49" s="701">
        <v>10031540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sZgJ659BGemSeParXI7oRCVzdP8mLiWafXRzr9YJ8urw937NLY/effZ089yVaf/CvsRBzWDj2ejx6xeiSuOmwQ==" saltValue="jy8aAgxDvKHhMt8tT4bxJ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352</v>
      </c>
      <c r="DK2" s="710"/>
      <c r="DL2" s="710"/>
      <c r="DM2" s="710"/>
      <c r="DN2" s="710"/>
      <c r="DO2" s="711"/>
      <c r="DP2" s="222"/>
      <c r="DQ2" s="709" t="s">
        <v>353</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356</v>
      </c>
      <c r="B5" s="715"/>
      <c r="C5" s="715"/>
      <c r="D5" s="715"/>
      <c r="E5" s="715"/>
      <c r="F5" s="715"/>
      <c r="G5" s="715"/>
      <c r="H5" s="715"/>
      <c r="I5" s="715"/>
      <c r="J5" s="715"/>
      <c r="K5" s="715"/>
      <c r="L5" s="715"/>
      <c r="M5" s="715"/>
      <c r="N5" s="715"/>
      <c r="O5" s="715"/>
      <c r="P5" s="716"/>
      <c r="Q5" s="720" t="s">
        <v>357</v>
      </c>
      <c r="R5" s="721"/>
      <c r="S5" s="721"/>
      <c r="T5" s="721"/>
      <c r="U5" s="722"/>
      <c r="V5" s="720" t="s">
        <v>358</v>
      </c>
      <c r="W5" s="721"/>
      <c r="X5" s="721"/>
      <c r="Y5" s="721"/>
      <c r="Z5" s="722"/>
      <c r="AA5" s="720" t="s">
        <v>359</v>
      </c>
      <c r="AB5" s="721"/>
      <c r="AC5" s="721"/>
      <c r="AD5" s="721"/>
      <c r="AE5" s="721"/>
      <c r="AF5" s="726" t="s">
        <v>360</v>
      </c>
      <c r="AG5" s="721"/>
      <c r="AH5" s="721"/>
      <c r="AI5" s="721"/>
      <c r="AJ5" s="727"/>
      <c r="AK5" s="721" t="s">
        <v>361</v>
      </c>
      <c r="AL5" s="721"/>
      <c r="AM5" s="721"/>
      <c r="AN5" s="721"/>
      <c r="AO5" s="722"/>
      <c r="AP5" s="720" t="s">
        <v>362</v>
      </c>
      <c r="AQ5" s="721"/>
      <c r="AR5" s="721"/>
      <c r="AS5" s="721"/>
      <c r="AT5" s="722"/>
      <c r="AU5" s="720" t="s">
        <v>363</v>
      </c>
      <c r="AV5" s="721"/>
      <c r="AW5" s="721"/>
      <c r="AX5" s="721"/>
      <c r="AY5" s="727"/>
      <c r="AZ5" s="226"/>
      <c r="BA5" s="226"/>
      <c r="BB5" s="226"/>
      <c r="BC5" s="226"/>
      <c r="BD5" s="226"/>
      <c r="BE5" s="227"/>
      <c r="BF5" s="227"/>
      <c r="BG5" s="227"/>
      <c r="BH5" s="227"/>
      <c r="BI5" s="227"/>
      <c r="BJ5" s="227"/>
      <c r="BK5" s="227"/>
      <c r="BL5" s="227"/>
      <c r="BM5" s="227"/>
      <c r="BN5" s="227"/>
      <c r="BO5" s="227"/>
      <c r="BP5" s="227"/>
      <c r="BQ5" s="714" t="s">
        <v>364</v>
      </c>
      <c r="BR5" s="715"/>
      <c r="BS5" s="715"/>
      <c r="BT5" s="715"/>
      <c r="BU5" s="715"/>
      <c r="BV5" s="715"/>
      <c r="BW5" s="715"/>
      <c r="BX5" s="715"/>
      <c r="BY5" s="715"/>
      <c r="BZ5" s="715"/>
      <c r="CA5" s="715"/>
      <c r="CB5" s="715"/>
      <c r="CC5" s="715"/>
      <c r="CD5" s="715"/>
      <c r="CE5" s="715"/>
      <c r="CF5" s="715"/>
      <c r="CG5" s="716"/>
      <c r="CH5" s="720" t="s">
        <v>365</v>
      </c>
      <c r="CI5" s="721"/>
      <c r="CJ5" s="721"/>
      <c r="CK5" s="721"/>
      <c r="CL5" s="722"/>
      <c r="CM5" s="720" t="s">
        <v>366</v>
      </c>
      <c r="CN5" s="721"/>
      <c r="CO5" s="721"/>
      <c r="CP5" s="721"/>
      <c r="CQ5" s="722"/>
      <c r="CR5" s="720" t="s">
        <v>367</v>
      </c>
      <c r="CS5" s="721"/>
      <c r="CT5" s="721"/>
      <c r="CU5" s="721"/>
      <c r="CV5" s="722"/>
      <c r="CW5" s="720" t="s">
        <v>368</v>
      </c>
      <c r="CX5" s="721"/>
      <c r="CY5" s="721"/>
      <c r="CZ5" s="721"/>
      <c r="DA5" s="722"/>
      <c r="DB5" s="720" t="s">
        <v>369</v>
      </c>
      <c r="DC5" s="721"/>
      <c r="DD5" s="721"/>
      <c r="DE5" s="721"/>
      <c r="DF5" s="722"/>
      <c r="DG5" s="750" t="s">
        <v>370</v>
      </c>
      <c r="DH5" s="751"/>
      <c r="DI5" s="751"/>
      <c r="DJ5" s="751"/>
      <c r="DK5" s="752"/>
      <c r="DL5" s="750" t="s">
        <v>371</v>
      </c>
      <c r="DM5" s="751"/>
      <c r="DN5" s="751"/>
      <c r="DO5" s="751"/>
      <c r="DP5" s="752"/>
      <c r="DQ5" s="720" t="s">
        <v>372</v>
      </c>
      <c r="DR5" s="721"/>
      <c r="DS5" s="721"/>
      <c r="DT5" s="721"/>
      <c r="DU5" s="722"/>
      <c r="DV5" s="720" t="s">
        <v>363</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373</v>
      </c>
      <c r="C7" s="737"/>
      <c r="D7" s="737"/>
      <c r="E7" s="737"/>
      <c r="F7" s="737"/>
      <c r="G7" s="737"/>
      <c r="H7" s="737"/>
      <c r="I7" s="737"/>
      <c r="J7" s="737"/>
      <c r="K7" s="737"/>
      <c r="L7" s="737"/>
      <c r="M7" s="737"/>
      <c r="N7" s="737"/>
      <c r="O7" s="737"/>
      <c r="P7" s="738"/>
      <c r="Q7" s="739">
        <v>14422</v>
      </c>
      <c r="R7" s="740"/>
      <c r="S7" s="740"/>
      <c r="T7" s="740"/>
      <c r="U7" s="740"/>
      <c r="V7" s="740">
        <v>13810</v>
      </c>
      <c r="W7" s="740"/>
      <c r="X7" s="740"/>
      <c r="Y7" s="740"/>
      <c r="Z7" s="740"/>
      <c r="AA7" s="740">
        <v>612</v>
      </c>
      <c r="AB7" s="740"/>
      <c r="AC7" s="740"/>
      <c r="AD7" s="740"/>
      <c r="AE7" s="741"/>
      <c r="AF7" s="742">
        <v>579</v>
      </c>
      <c r="AG7" s="743"/>
      <c r="AH7" s="743"/>
      <c r="AI7" s="743"/>
      <c r="AJ7" s="744"/>
      <c r="AK7" s="745">
        <v>988</v>
      </c>
      <c r="AL7" s="746"/>
      <c r="AM7" s="746"/>
      <c r="AN7" s="746"/>
      <c r="AO7" s="746"/>
      <c r="AP7" s="746">
        <v>8182</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546</v>
      </c>
      <c r="BT7" s="734"/>
      <c r="BU7" s="734"/>
      <c r="BV7" s="734"/>
      <c r="BW7" s="734"/>
      <c r="BX7" s="734"/>
      <c r="BY7" s="734"/>
      <c r="BZ7" s="734"/>
      <c r="CA7" s="734"/>
      <c r="CB7" s="734"/>
      <c r="CC7" s="734"/>
      <c r="CD7" s="734"/>
      <c r="CE7" s="734"/>
      <c r="CF7" s="734"/>
      <c r="CG7" s="749"/>
      <c r="CH7" s="730">
        <v>-1</v>
      </c>
      <c r="CI7" s="731"/>
      <c r="CJ7" s="731"/>
      <c r="CK7" s="731"/>
      <c r="CL7" s="732"/>
      <c r="CM7" s="730">
        <v>134</v>
      </c>
      <c r="CN7" s="731"/>
      <c r="CO7" s="731"/>
      <c r="CP7" s="731"/>
      <c r="CQ7" s="732"/>
      <c r="CR7" s="730">
        <v>21</v>
      </c>
      <c r="CS7" s="731"/>
      <c r="CT7" s="731"/>
      <c r="CU7" s="731"/>
      <c r="CV7" s="732"/>
      <c r="CW7" s="730">
        <v>18</v>
      </c>
      <c r="CX7" s="731"/>
      <c r="CY7" s="731"/>
      <c r="CZ7" s="731"/>
      <c r="DA7" s="732"/>
      <c r="DB7" s="730" t="s">
        <v>487</v>
      </c>
      <c r="DC7" s="731"/>
      <c r="DD7" s="731"/>
      <c r="DE7" s="731"/>
      <c r="DF7" s="732"/>
      <c r="DG7" s="730" t="s">
        <v>487</v>
      </c>
      <c r="DH7" s="731"/>
      <c r="DI7" s="731"/>
      <c r="DJ7" s="731"/>
      <c r="DK7" s="732"/>
      <c r="DL7" s="730" t="s">
        <v>487</v>
      </c>
      <c r="DM7" s="731"/>
      <c r="DN7" s="731"/>
      <c r="DO7" s="731"/>
      <c r="DP7" s="732"/>
      <c r="DQ7" s="730" t="s">
        <v>487</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374</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375</v>
      </c>
      <c r="B23" s="776" t="s">
        <v>376</v>
      </c>
      <c r="C23" s="777"/>
      <c r="D23" s="777"/>
      <c r="E23" s="777"/>
      <c r="F23" s="777"/>
      <c r="G23" s="777"/>
      <c r="H23" s="777"/>
      <c r="I23" s="777"/>
      <c r="J23" s="777"/>
      <c r="K23" s="777"/>
      <c r="L23" s="777"/>
      <c r="M23" s="777"/>
      <c r="N23" s="777"/>
      <c r="O23" s="777"/>
      <c r="P23" s="778"/>
      <c r="Q23" s="779">
        <v>14407</v>
      </c>
      <c r="R23" s="780"/>
      <c r="S23" s="780"/>
      <c r="T23" s="780"/>
      <c r="U23" s="780"/>
      <c r="V23" s="780">
        <v>13795</v>
      </c>
      <c r="W23" s="780"/>
      <c r="X23" s="780"/>
      <c r="Y23" s="780"/>
      <c r="Z23" s="780"/>
      <c r="AA23" s="780">
        <v>612</v>
      </c>
      <c r="AB23" s="780"/>
      <c r="AC23" s="780"/>
      <c r="AD23" s="780"/>
      <c r="AE23" s="781"/>
      <c r="AF23" s="782">
        <v>579</v>
      </c>
      <c r="AG23" s="780"/>
      <c r="AH23" s="780"/>
      <c r="AI23" s="780"/>
      <c r="AJ23" s="783"/>
      <c r="AK23" s="784"/>
      <c r="AL23" s="785"/>
      <c r="AM23" s="785"/>
      <c r="AN23" s="785"/>
      <c r="AO23" s="785"/>
      <c r="AP23" s="780">
        <v>8182</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378</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356</v>
      </c>
      <c r="B26" s="715"/>
      <c r="C26" s="715"/>
      <c r="D26" s="715"/>
      <c r="E26" s="715"/>
      <c r="F26" s="715"/>
      <c r="G26" s="715"/>
      <c r="H26" s="715"/>
      <c r="I26" s="715"/>
      <c r="J26" s="715"/>
      <c r="K26" s="715"/>
      <c r="L26" s="715"/>
      <c r="M26" s="715"/>
      <c r="N26" s="715"/>
      <c r="O26" s="715"/>
      <c r="P26" s="716"/>
      <c r="Q26" s="720" t="s">
        <v>379</v>
      </c>
      <c r="R26" s="721"/>
      <c r="S26" s="721"/>
      <c r="T26" s="721"/>
      <c r="U26" s="722"/>
      <c r="V26" s="720" t="s">
        <v>380</v>
      </c>
      <c r="W26" s="721"/>
      <c r="X26" s="721"/>
      <c r="Y26" s="721"/>
      <c r="Z26" s="722"/>
      <c r="AA26" s="720" t="s">
        <v>381</v>
      </c>
      <c r="AB26" s="721"/>
      <c r="AC26" s="721"/>
      <c r="AD26" s="721"/>
      <c r="AE26" s="721"/>
      <c r="AF26" s="801" t="s">
        <v>382</v>
      </c>
      <c r="AG26" s="802"/>
      <c r="AH26" s="802"/>
      <c r="AI26" s="802"/>
      <c r="AJ26" s="803"/>
      <c r="AK26" s="721" t="s">
        <v>383</v>
      </c>
      <c r="AL26" s="721"/>
      <c r="AM26" s="721"/>
      <c r="AN26" s="721"/>
      <c r="AO26" s="722"/>
      <c r="AP26" s="720" t="s">
        <v>384</v>
      </c>
      <c r="AQ26" s="721"/>
      <c r="AR26" s="721"/>
      <c r="AS26" s="721"/>
      <c r="AT26" s="722"/>
      <c r="AU26" s="720" t="s">
        <v>385</v>
      </c>
      <c r="AV26" s="721"/>
      <c r="AW26" s="721"/>
      <c r="AX26" s="721"/>
      <c r="AY26" s="722"/>
      <c r="AZ26" s="720" t="s">
        <v>386</v>
      </c>
      <c r="BA26" s="721"/>
      <c r="BB26" s="721"/>
      <c r="BC26" s="721"/>
      <c r="BD26" s="722"/>
      <c r="BE26" s="720" t="s">
        <v>363</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387</v>
      </c>
      <c r="C28" s="737"/>
      <c r="D28" s="737"/>
      <c r="E28" s="737"/>
      <c r="F28" s="737"/>
      <c r="G28" s="737"/>
      <c r="H28" s="737"/>
      <c r="I28" s="737"/>
      <c r="J28" s="737"/>
      <c r="K28" s="737"/>
      <c r="L28" s="737"/>
      <c r="M28" s="737"/>
      <c r="N28" s="737"/>
      <c r="O28" s="737"/>
      <c r="P28" s="738"/>
      <c r="Q28" s="809">
        <v>2169</v>
      </c>
      <c r="R28" s="810"/>
      <c r="S28" s="810"/>
      <c r="T28" s="810"/>
      <c r="U28" s="810"/>
      <c r="V28" s="810">
        <v>2160</v>
      </c>
      <c r="W28" s="810"/>
      <c r="X28" s="810"/>
      <c r="Y28" s="810"/>
      <c r="Z28" s="810"/>
      <c r="AA28" s="810">
        <v>9</v>
      </c>
      <c r="AB28" s="810"/>
      <c r="AC28" s="810"/>
      <c r="AD28" s="810"/>
      <c r="AE28" s="811"/>
      <c r="AF28" s="812">
        <v>9</v>
      </c>
      <c r="AG28" s="810"/>
      <c r="AH28" s="810"/>
      <c r="AI28" s="810"/>
      <c r="AJ28" s="813"/>
      <c r="AK28" s="814">
        <v>234</v>
      </c>
      <c r="AL28" s="815"/>
      <c r="AM28" s="815"/>
      <c r="AN28" s="815"/>
      <c r="AO28" s="815"/>
      <c r="AP28" s="815" t="s">
        <v>487</v>
      </c>
      <c r="AQ28" s="815"/>
      <c r="AR28" s="815"/>
      <c r="AS28" s="815"/>
      <c r="AT28" s="815"/>
      <c r="AU28" s="815" t="s">
        <v>487</v>
      </c>
      <c r="AV28" s="815"/>
      <c r="AW28" s="815"/>
      <c r="AX28" s="815"/>
      <c r="AY28" s="815"/>
      <c r="AZ28" s="816" t="s">
        <v>487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388</v>
      </c>
      <c r="C29" s="768"/>
      <c r="D29" s="768"/>
      <c r="E29" s="768"/>
      <c r="F29" s="768"/>
      <c r="G29" s="768"/>
      <c r="H29" s="768"/>
      <c r="I29" s="768"/>
      <c r="J29" s="768"/>
      <c r="K29" s="768"/>
      <c r="L29" s="768"/>
      <c r="M29" s="768"/>
      <c r="N29" s="768"/>
      <c r="O29" s="768"/>
      <c r="P29" s="769"/>
      <c r="Q29" s="770">
        <v>2238</v>
      </c>
      <c r="R29" s="771"/>
      <c r="S29" s="771"/>
      <c r="T29" s="771"/>
      <c r="U29" s="771"/>
      <c r="V29" s="771">
        <v>2125</v>
      </c>
      <c r="W29" s="771"/>
      <c r="X29" s="771"/>
      <c r="Y29" s="771"/>
      <c r="Z29" s="771"/>
      <c r="AA29" s="771">
        <v>113</v>
      </c>
      <c r="AB29" s="771"/>
      <c r="AC29" s="771"/>
      <c r="AD29" s="771"/>
      <c r="AE29" s="772"/>
      <c r="AF29" s="773">
        <v>113</v>
      </c>
      <c r="AG29" s="774"/>
      <c r="AH29" s="774"/>
      <c r="AI29" s="774"/>
      <c r="AJ29" s="775"/>
      <c r="AK29" s="821">
        <v>399</v>
      </c>
      <c r="AL29" s="817"/>
      <c r="AM29" s="817"/>
      <c r="AN29" s="817"/>
      <c r="AO29" s="817"/>
      <c r="AP29" s="817" t="s">
        <v>487</v>
      </c>
      <c r="AQ29" s="817"/>
      <c r="AR29" s="817"/>
      <c r="AS29" s="817"/>
      <c r="AT29" s="817"/>
      <c r="AU29" s="817" t="s">
        <v>487</v>
      </c>
      <c r="AV29" s="817"/>
      <c r="AW29" s="817"/>
      <c r="AX29" s="817"/>
      <c r="AY29" s="817"/>
      <c r="AZ29" s="818" t="s">
        <v>487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389</v>
      </c>
      <c r="C30" s="768"/>
      <c r="D30" s="768"/>
      <c r="E30" s="768"/>
      <c r="F30" s="768"/>
      <c r="G30" s="768"/>
      <c r="H30" s="768"/>
      <c r="I30" s="768"/>
      <c r="J30" s="768"/>
      <c r="K30" s="768"/>
      <c r="L30" s="768"/>
      <c r="M30" s="768"/>
      <c r="N30" s="768"/>
      <c r="O30" s="768"/>
      <c r="P30" s="769"/>
      <c r="Q30" s="770">
        <v>281</v>
      </c>
      <c r="R30" s="771"/>
      <c r="S30" s="771"/>
      <c r="T30" s="771"/>
      <c r="U30" s="771"/>
      <c r="V30" s="771">
        <v>280</v>
      </c>
      <c r="W30" s="771"/>
      <c r="X30" s="771"/>
      <c r="Y30" s="771"/>
      <c r="Z30" s="771"/>
      <c r="AA30" s="771">
        <v>1</v>
      </c>
      <c r="AB30" s="771"/>
      <c r="AC30" s="771"/>
      <c r="AD30" s="771"/>
      <c r="AE30" s="772"/>
      <c r="AF30" s="773">
        <v>1</v>
      </c>
      <c r="AG30" s="774"/>
      <c r="AH30" s="774"/>
      <c r="AI30" s="774"/>
      <c r="AJ30" s="775"/>
      <c r="AK30" s="821">
        <v>113</v>
      </c>
      <c r="AL30" s="817"/>
      <c r="AM30" s="817"/>
      <c r="AN30" s="817"/>
      <c r="AO30" s="817"/>
      <c r="AP30" s="817" t="s">
        <v>487</v>
      </c>
      <c r="AQ30" s="817"/>
      <c r="AR30" s="817"/>
      <c r="AS30" s="817"/>
      <c r="AT30" s="817"/>
      <c r="AU30" s="817" t="s">
        <v>487</v>
      </c>
      <c r="AV30" s="817"/>
      <c r="AW30" s="817"/>
      <c r="AX30" s="817"/>
      <c r="AY30" s="817"/>
      <c r="AZ30" s="818" t="s">
        <v>487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390</v>
      </c>
      <c r="C31" s="768"/>
      <c r="D31" s="768"/>
      <c r="E31" s="768"/>
      <c r="F31" s="768"/>
      <c r="G31" s="768"/>
      <c r="H31" s="768"/>
      <c r="I31" s="768"/>
      <c r="J31" s="768"/>
      <c r="K31" s="768"/>
      <c r="L31" s="768"/>
      <c r="M31" s="768"/>
      <c r="N31" s="768"/>
      <c r="O31" s="768"/>
      <c r="P31" s="769"/>
      <c r="Q31" s="770">
        <v>2</v>
      </c>
      <c r="R31" s="771"/>
      <c r="S31" s="771"/>
      <c r="T31" s="771"/>
      <c r="U31" s="771"/>
      <c r="V31" s="771">
        <v>2</v>
      </c>
      <c r="W31" s="771"/>
      <c r="X31" s="771"/>
      <c r="Y31" s="771"/>
      <c r="Z31" s="771"/>
      <c r="AA31" s="771">
        <v>0</v>
      </c>
      <c r="AB31" s="771"/>
      <c r="AC31" s="771"/>
      <c r="AD31" s="771"/>
      <c r="AE31" s="772"/>
      <c r="AF31" s="773">
        <v>0</v>
      </c>
      <c r="AG31" s="774"/>
      <c r="AH31" s="774"/>
      <c r="AI31" s="774"/>
      <c r="AJ31" s="775"/>
      <c r="AK31" s="821" t="s">
        <v>487</v>
      </c>
      <c r="AL31" s="817"/>
      <c r="AM31" s="817"/>
      <c r="AN31" s="817"/>
      <c r="AO31" s="817"/>
      <c r="AP31" s="817" t="s">
        <v>487</v>
      </c>
      <c r="AQ31" s="817"/>
      <c r="AR31" s="817"/>
      <c r="AS31" s="817"/>
      <c r="AT31" s="817"/>
      <c r="AU31" s="817" t="s">
        <v>487</v>
      </c>
      <c r="AV31" s="817"/>
      <c r="AW31" s="817"/>
      <c r="AX31" s="817"/>
      <c r="AY31" s="817"/>
      <c r="AZ31" s="818" t="s">
        <v>487</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391</v>
      </c>
      <c r="C32" s="768"/>
      <c r="D32" s="768"/>
      <c r="E32" s="768"/>
      <c r="F32" s="768"/>
      <c r="G32" s="768"/>
      <c r="H32" s="768"/>
      <c r="I32" s="768"/>
      <c r="J32" s="768"/>
      <c r="K32" s="768"/>
      <c r="L32" s="768"/>
      <c r="M32" s="768"/>
      <c r="N32" s="768"/>
      <c r="O32" s="768"/>
      <c r="P32" s="769"/>
      <c r="Q32" s="770">
        <v>443</v>
      </c>
      <c r="R32" s="771"/>
      <c r="S32" s="771"/>
      <c r="T32" s="771"/>
      <c r="U32" s="771"/>
      <c r="V32" s="771">
        <v>378</v>
      </c>
      <c r="W32" s="771"/>
      <c r="X32" s="771"/>
      <c r="Y32" s="771"/>
      <c r="Z32" s="771"/>
      <c r="AA32" s="771">
        <v>61</v>
      </c>
      <c r="AB32" s="771"/>
      <c r="AC32" s="771"/>
      <c r="AD32" s="771"/>
      <c r="AE32" s="772"/>
      <c r="AF32" s="773">
        <v>368</v>
      </c>
      <c r="AG32" s="774"/>
      <c r="AH32" s="774"/>
      <c r="AI32" s="774"/>
      <c r="AJ32" s="775"/>
      <c r="AK32" s="821">
        <v>67</v>
      </c>
      <c r="AL32" s="817"/>
      <c r="AM32" s="817"/>
      <c r="AN32" s="817"/>
      <c r="AO32" s="817"/>
      <c r="AP32" s="817">
        <v>1233</v>
      </c>
      <c r="AQ32" s="817"/>
      <c r="AR32" s="817"/>
      <c r="AS32" s="817"/>
      <c r="AT32" s="817"/>
      <c r="AU32" s="817">
        <v>52</v>
      </c>
      <c r="AV32" s="817"/>
      <c r="AW32" s="817"/>
      <c r="AX32" s="817"/>
      <c r="AY32" s="817"/>
      <c r="AZ32" s="818" t="s">
        <v>487</v>
      </c>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393</v>
      </c>
      <c r="C33" s="768"/>
      <c r="D33" s="768"/>
      <c r="E33" s="768"/>
      <c r="F33" s="768"/>
      <c r="G33" s="768"/>
      <c r="H33" s="768"/>
      <c r="I33" s="768"/>
      <c r="J33" s="768"/>
      <c r="K33" s="768"/>
      <c r="L33" s="768"/>
      <c r="M33" s="768"/>
      <c r="N33" s="768"/>
      <c r="O33" s="768"/>
      <c r="P33" s="769"/>
      <c r="Q33" s="770">
        <v>1</v>
      </c>
      <c r="R33" s="771"/>
      <c r="S33" s="771"/>
      <c r="T33" s="771"/>
      <c r="U33" s="771"/>
      <c r="V33" s="771">
        <v>0</v>
      </c>
      <c r="W33" s="771"/>
      <c r="X33" s="771"/>
      <c r="Y33" s="771"/>
      <c r="Z33" s="771"/>
      <c r="AA33" s="771">
        <v>0</v>
      </c>
      <c r="AB33" s="771"/>
      <c r="AC33" s="771"/>
      <c r="AD33" s="771"/>
      <c r="AE33" s="772"/>
      <c r="AF33" s="773">
        <v>0</v>
      </c>
      <c r="AG33" s="774"/>
      <c r="AH33" s="774"/>
      <c r="AI33" s="774"/>
      <c r="AJ33" s="775"/>
      <c r="AK33" s="821" t="s">
        <v>487</v>
      </c>
      <c r="AL33" s="817"/>
      <c r="AM33" s="817"/>
      <c r="AN33" s="817"/>
      <c r="AO33" s="817"/>
      <c r="AP33" s="817" t="s">
        <v>487</v>
      </c>
      <c r="AQ33" s="817"/>
      <c r="AR33" s="817"/>
      <c r="AS33" s="817"/>
      <c r="AT33" s="817"/>
      <c r="AU33" s="817" t="s">
        <v>487</v>
      </c>
      <c r="AV33" s="817"/>
      <c r="AW33" s="817"/>
      <c r="AX33" s="817"/>
      <c r="AY33" s="817"/>
      <c r="AZ33" s="818" t="s">
        <v>487</v>
      </c>
      <c r="BA33" s="818"/>
      <c r="BB33" s="818"/>
      <c r="BC33" s="818"/>
      <c r="BD33" s="818"/>
      <c r="BE33" s="819" t="s">
        <v>394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375</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491</v>
      </c>
      <c r="AG63" s="831"/>
      <c r="AH63" s="831"/>
      <c r="AI63" s="831"/>
      <c r="AJ63" s="832"/>
      <c r="AK63" s="833"/>
      <c r="AL63" s="828"/>
      <c r="AM63" s="828"/>
      <c r="AN63" s="828"/>
      <c r="AO63" s="828"/>
      <c r="AP63" s="831">
        <v>1233</v>
      </c>
      <c r="AQ63" s="831"/>
      <c r="AR63" s="831"/>
      <c r="AS63" s="831"/>
      <c r="AT63" s="831"/>
      <c r="AU63" s="831">
        <v>52</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379</v>
      </c>
      <c r="R66" s="721"/>
      <c r="S66" s="721"/>
      <c r="T66" s="721"/>
      <c r="U66" s="722"/>
      <c r="V66" s="720" t="s">
        <v>380</v>
      </c>
      <c r="W66" s="721"/>
      <c r="X66" s="721"/>
      <c r="Y66" s="721"/>
      <c r="Z66" s="722"/>
      <c r="AA66" s="720" t="s">
        <v>381</v>
      </c>
      <c r="AB66" s="721"/>
      <c r="AC66" s="721"/>
      <c r="AD66" s="721"/>
      <c r="AE66" s="722"/>
      <c r="AF66" s="841" t="s">
        <v>382</v>
      </c>
      <c r="AG66" s="802"/>
      <c r="AH66" s="802"/>
      <c r="AI66" s="802"/>
      <c r="AJ66" s="842"/>
      <c r="AK66" s="720" t="s">
        <v>383</v>
      </c>
      <c r="AL66" s="715"/>
      <c r="AM66" s="715"/>
      <c r="AN66" s="715"/>
      <c r="AO66" s="716"/>
      <c r="AP66" s="720" t="s">
        <v>384</v>
      </c>
      <c r="AQ66" s="721"/>
      <c r="AR66" s="721"/>
      <c r="AS66" s="721"/>
      <c r="AT66" s="722"/>
      <c r="AU66" s="720" t="s">
        <v>399</v>
      </c>
      <c r="AV66" s="721"/>
      <c r="AW66" s="721"/>
      <c r="AX66" s="721"/>
      <c r="AY66" s="722"/>
      <c r="AZ66" s="720" t="s">
        <v>363</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547</v>
      </c>
      <c r="C68" s="857"/>
      <c r="D68" s="857"/>
      <c r="E68" s="857"/>
      <c r="F68" s="857"/>
      <c r="G68" s="857"/>
      <c r="H68" s="857"/>
      <c r="I68" s="857"/>
      <c r="J68" s="857"/>
      <c r="K68" s="857"/>
      <c r="L68" s="857"/>
      <c r="M68" s="857"/>
      <c r="N68" s="857"/>
      <c r="O68" s="857"/>
      <c r="P68" s="858"/>
      <c r="Q68" s="859">
        <v>789</v>
      </c>
      <c r="R68" s="853"/>
      <c r="S68" s="853"/>
      <c r="T68" s="853"/>
      <c r="U68" s="853"/>
      <c r="V68" s="853">
        <v>722</v>
      </c>
      <c r="W68" s="853"/>
      <c r="X68" s="853"/>
      <c r="Y68" s="853"/>
      <c r="Z68" s="853"/>
      <c r="AA68" s="853">
        <v>68</v>
      </c>
      <c r="AB68" s="853"/>
      <c r="AC68" s="853"/>
      <c r="AD68" s="853"/>
      <c r="AE68" s="853"/>
      <c r="AF68" s="853">
        <v>18</v>
      </c>
      <c r="AG68" s="853"/>
      <c r="AH68" s="853"/>
      <c r="AI68" s="853"/>
      <c r="AJ68" s="853"/>
      <c r="AK68" s="853" t="s">
        <v>560</v>
      </c>
      <c r="AL68" s="853"/>
      <c r="AM68" s="853"/>
      <c r="AN68" s="853"/>
      <c r="AO68" s="853"/>
      <c r="AP68" s="853">
        <v>746</v>
      </c>
      <c r="AQ68" s="853"/>
      <c r="AR68" s="853"/>
      <c r="AS68" s="853"/>
      <c r="AT68" s="853"/>
      <c r="AU68" s="853">
        <v>464</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548</v>
      </c>
      <c r="C69" s="861"/>
      <c r="D69" s="861"/>
      <c r="E69" s="861"/>
      <c r="F69" s="861"/>
      <c r="G69" s="861"/>
      <c r="H69" s="861"/>
      <c r="I69" s="861"/>
      <c r="J69" s="861"/>
      <c r="K69" s="861"/>
      <c r="L69" s="861"/>
      <c r="M69" s="861"/>
      <c r="N69" s="861"/>
      <c r="O69" s="861"/>
      <c r="P69" s="862"/>
      <c r="Q69" s="863">
        <v>1039</v>
      </c>
      <c r="R69" s="817"/>
      <c r="S69" s="817"/>
      <c r="T69" s="817"/>
      <c r="U69" s="817"/>
      <c r="V69" s="817">
        <v>949</v>
      </c>
      <c r="W69" s="817"/>
      <c r="X69" s="817"/>
      <c r="Y69" s="817"/>
      <c r="Z69" s="817"/>
      <c r="AA69" s="817">
        <v>90</v>
      </c>
      <c r="AB69" s="817"/>
      <c r="AC69" s="817"/>
      <c r="AD69" s="817"/>
      <c r="AE69" s="817"/>
      <c r="AF69" s="817">
        <v>38</v>
      </c>
      <c r="AG69" s="817"/>
      <c r="AH69" s="817"/>
      <c r="AI69" s="817"/>
      <c r="AJ69" s="817"/>
      <c r="AK69" s="817" t="s">
        <v>560</v>
      </c>
      <c r="AL69" s="817"/>
      <c r="AM69" s="817"/>
      <c r="AN69" s="817"/>
      <c r="AO69" s="817"/>
      <c r="AP69" s="817" t="s">
        <v>487</v>
      </c>
      <c r="AQ69" s="817"/>
      <c r="AR69" s="817"/>
      <c r="AS69" s="817"/>
      <c r="AT69" s="817"/>
      <c r="AU69" s="817" t="s">
        <v>487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549</v>
      </c>
      <c r="C70" s="861"/>
      <c r="D70" s="861"/>
      <c r="E70" s="861"/>
      <c r="F70" s="861"/>
      <c r="G70" s="861"/>
      <c r="H70" s="861"/>
      <c r="I70" s="861"/>
      <c r="J70" s="861"/>
      <c r="K70" s="861"/>
      <c r="L70" s="861"/>
      <c r="M70" s="861"/>
      <c r="N70" s="861"/>
      <c r="O70" s="861"/>
      <c r="P70" s="862"/>
      <c r="Q70" s="863">
        <v>110</v>
      </c>
      <c r="R70" s="817"/>
      <c r="S70" s="817"/>
      <c r="T70" s="817"/>
      <c r="U70" s="817"/>
      <c r="V70" s="817">
        <v>93</v>
      </c>
      <c r="W70" s="817"/>
      <c r="X70" s="817"/>
      <c r="Y70" s="817"/>
      <c r="Z70" s="817"/>
      <c r="AA70" s="817">
        <v>17</v>
      </c>
      <c r="AB70" s="817"/>
      <c r="AC70" s="817"/>
      <c r="AD70" s="817"/>
      <c r="AE70" s="817"/>
      <c r="AF70" s="817">
        <v>17</v>
      </c>
      <c r="AG70" s="817"/>
      <c r="AH70" s="817"/>
      <c r="AI70" s="817"/>
      <c r="AJ70" s="817"/>
      <c r="AK70" s="817" t="s">
        <v>560</v>
      </c>
      <c r="AL70" s="817"/>
      <c r="AM70" s="817"/>
      <c r="AN70" s="817"/>
      <c r="AO70" s="817"/>
      <c r="AP70" s="817" t="s">
        <v>487</v>
      </c>
      <c r="AQ70" s="817"/>
      <c r="AR70" s="817"/>
      <c r="AS70" s="817"/>
      <c r="AT70" s="817"/>
      <c r="AU70" s="817" t="s">
        <v>487</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550</v>
      </c>
      <c r="C71" s="861"/>
      <c r="D71" s="861"/>
      <c r="E71" s="861"/>
      <c r="F71" s="861"/>
      <c r="G71" s="861"/>
      <c r="H71" s="861"/>
      <c r="I71" s="861"/>
      <c r="J71" s="861"/>
      <c r="K71" s="861"/>
      <c r="L71" s="861"/>
      <c r="M71" s="861"/>
      <c r="N71" s="861"/>
      <c r="O71" s="861"/>
      <c r="P71" s="862"/>
      <c r="Q71" s="863">
        <v>293727</v>
      </c>
      <c r="R71" s="817"/>
      <c r="S71" s="817"/>
      <c r="T71" s="817"/>
      <c r="U71" s="817"/>
      <c r="V71" s="817">
        <v>290111</v>
      </c>
      <c r="W71" s="817"/>
      <c r="X71" s="817"/>
      <c r="Y71" s="817"/>
      <c r="Z71" s="817"/>
      <c r="AA71" s="817">
        <v>3616</v>
      </c>
      <c r="AB71" s="817"/>
      <c r="AC71" s="817"/>
      <c r="AD71" s="817"/>
      <c r="AE71" s="817"/>
      <c r="AF71" s="817">
        <v>3616</v>
      </c>
      <c r="AG71" s="817"/>
      <c r="AH71" s="817"/>
      <c r="AI71" s="817"/>
      <c r="AJ71" s="817"/>
      <c r="AK71" s="817">
        <v>27</v>
      </c>
      <c r="AL71" s="817"/>
      <c r="AM71" s="817"/>
      <c r="AN71" s="817"/>
      <c r="AO71" s="817"/>
      <c r="AP71" s="817" t="s">
        <v>487</v>
      </c>
      <c r="AQ71" s="817"/>
      <c r="AR71" s="817"/>
      <c r="AS71" s="817"/>
      <c r="AT71" s="817"/>
      <c r="AU71" s="817" t="s">
        <v>487</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551</v>
      </c>
      <c r="C72" s="861"/>
      <c r="D72" s="861"/>
      <c r="E72" s="861"/>
      <c r="F72" s="861"/>
      <c r="G72" s="861"/>
      <c r="H72" s="861"/>
      <c r="I72" s="861"/>
      <c r="J72" s="861"/>
      <c r="K72" s="861"/>
      <c r="L72" s="861"/>
      <c r="M72" s="861"/>
      <c r="N72" s="861"/>
      <c r="O72" s="861"/>
      <c r="P72" s="862"/>
      <c r="Q72" s="863">
        <v>8593</v>
      </c>
      <c r="R72" s="817"/>
      <c r="S72" s="817"/>
      <c r="T72" s="817"/>
      <c r="U72" s="817"/>
      <c r="V72" s="817">
        <v>7983</v>
      </c>
      <c r="W72" s="817"/>
      <c r="X72" s="817"/>
      <c r="Y72" s="817"/>
      <c r="Z72" s="817"/>
      <c r="AA72" s="817">
        <v>610</v>
      </c>
      <c r="AB72" s="817"/>
      <c r="AC72" s="817"/>
      <c r="AD72" s="817"/>
      <c r="AE72" s="817"/>
      <c r="AF72" s="817">
        <v>610</v>
      </c>
      <c r="AG72" s="817"/>
      <c r="AH72" s="817"/>
      <c r="AI72" s="817"/>
      <c r="AJ72" s="817"/>
      <c r="AK72" s="817">
        <v>58</v>
      </c>
      <c r="AL72" s="817"/>
      <c r="AM72" s="817"/>
      <c r="AN72" s="817"/>
      <c r="AO72" s="817"/>
      <c r="AP72" s="817" t="s">
        <v>487</v>
      </c>
      <c r="AQ72" s="817"/>
      <c r="AR72" s="817"/>
      <c r="AS72" s="817"/>
      <c r="AT72" s="817"/>
      <c r="AU72" s="817" t="s">
        <v>487</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552</v>
      </c>
      <c r="C73" s="861"/>
      <c r="D73" s="861"/>
      <c r="E73" s="861"/>
      <c r="F73" s="861"/>
      <c r="G73" s="861"/>
      <c r="H73" s="861"/>
      <c r="I73" s="861"/>
      <c r="J73" s="861"/>
      <c r="K73" s="861"/>
      <c r="L73" s="861"/>
      <c r="M73" s="861"/>
      <c r="N73" s="861"/>
      <c r="O73" s="861"/>
      <c r="P73" s="862"/>
      <c r="Q73" s="863">
        <v>269</v>
      </c>
      <c r="R73" s="817"/>
      <c r="S73" s="817"/>
      <c r="T73" s="817"/>
      <c r="U73" s="817"/>
      <c r="V73" s="817">
        <v>265</v>
      </c>
      <c r="W73" s="817"/>
      <c r="X73" s="817"/>
      <c r="Y73" s="817"/>
      <c r="Z73" s="817"/>
      <c r="AA73" s="817">
        <v>4</v>
      </c>
      <c r="AB73" s="817"/>
      <c r="AC73" s="817"/>
      <c r="AD73" s="817"/>
      <c r="AE73" s="817"/>
      <c r="AF73" s="817">
        <v>-71</v>
      </c>
      <c r="AG73" s="817"/>
      <c r="AH73" s="817"/>
      <c r="AI73" s="817"/>
      <c r="AJ73" s="817"/>
      <c r="AK73" s="817" t="s">
        <v>487</v>
      </c>
      <c r="AL73" s="817"/>
      <c r="AM73" s="817"/>
      <c r="AN73" s="817"/>
      <c r="AO73" s="817"/>
      <c r="AP73" s="817">
        <v>230</v>
      </c>
      <c r="AQ73" s="817"/>
      <c r="AR73" s="817"/>
      <c r="AS73" s="817"/>
      <c r="AT73" s="817"/>
      <c r="AU73" s="817">
        <v>99</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375</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4228</v>
      </c>
      <c r="AG88" s="831"/>
      <c r="AH88" s="831"/>
      <c r="AI88" s="831"/>
      <c r="AJ88" s="831"/>
      <c r="AK88" s="828"/>
      <c r="AL88" s="828"/>
      <c r="AM88" s="828"/>
      <c r="AN88" s="828"/>
      <c r="AO88" s="828"/>
      <c r="AP88" s="831">
        <v>976</v>
      </c>
      <c r="AQ88" s="831"/>
      <c r="AR88" s="831"/>
      <c r="AS88" s="831"/>
      <c r="AT88" s="831"/>
      <c r="AU88" s="831">
        <v>563</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375</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21</v>
      </c>
      <c r="CS102" s="839"/>
      <c r="CT102" s="839"/>
      <c r="CU102" s="839"/>
      <c r="CV102" s="878"/>
      <c r="CW102" s="877">
        <v>18</v>
      </c>
      <c r="CX102" s="839"/>
      <c r="CY102" s="839"/>
      <c r="CZ102" s="839"/>
      <c r="DA102" s="878"/>
      <c r="DB102" s="877" t="s">
        <v>553</v>
      </c>
      <c r="DC102" s="839"/>
      <c r="DD102" s="839"/>
      <c r="DE102" s="839"/>
      <c r="DF102" s="878"/>
      <c r="DG102" s="877" t="s">
        <v>553</v>
      </c>
      <c r="DH102" s="839"/>
      <c r="DI102" s="839"/>
      <c r="DJ102" s="839"/>
      <c r="DK102" s="878"/>
      <c r="DL102" s="877" t="s">
        <v>553</v>
      </c>
      <c r="DM102" s="839"/>
      <c r="DN102" s="839"/>
      <c r="DO102" s="839"/>
      <c r="DP102" s="878"/>
      <c r="DQ102" s="877" t="s">
        <v>553</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1144551</v>
      </c>
      <c r="AB110" s="887"/>
      <c r="AC110" s="887"/>
      <c r="AD110" s="887"/>
      <c r="AE110" s="888"/>
      <c r="AF110" s="889">
        <v>1199467</v>
      </c>
      <c r="AG110" s="887"/>
      <c r="AH110" s="887"/>
      <c r="AI110" s="887"/>
      <c r="AJ110" s="888"/>
      <c r="AK110" s="889">
        <v>1125364</v>
      </c>
      <c r="AL110" s="887"/>
      <c r="AM110" s="887"/>
      <c r="AN110" s="887"/>
      <c r="AO110" s="888"/>
      <c r="AP110" s="890">
        <v>21.1</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9455320</v>
      </c>
      <c r="BR110" s="918"/>
      <c r="BS110" s="918"/>
      <c r="BT110" s="918"/>
      <c r="BU110" s="918"/>
      <c r="BV110" s="918">
        <v>8892045</v>
      </c>
      <c r="BW110" s="918"/>
      <c r="BX110" s="918"/>
      <c r="BY110" s="918"/>
      <c r="BZ110" s="918"/>
      <c r="CA110" s="918">
        <v>8181984</v>
      </c>
      <c r="CB110" s="918"/>
      <c r="CC110" s="918"/>
      <c r="CD110" s="918"/>
      <c r="CE110" s="918"/>
      <c r="CF110" s="931">
        <v>153.69999999999999</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v>28313</v>
      </c>
      <c r="BR111" s="913"/>
      <c r="BS111" s="913"/>
      <c r="BT111" s="913"/>
      <c r="BU111" s="913"/>
      <c r="BV111" s="913">
        <v>22292</v>
      </c>
      <c r="BW111" s="913"/>
      <c r="BX111" s="913"/>
      <c r="BY111" s="913"/>
      <c r="BZ111" s="913"/>
      <c r="CA111" s="913">
        <v>16374</v>
      </c>
      <c r="CB111" s="913"/>
      <c r="CC111" s="913"/>
      <c r="CD111" s="913"/>
      <c r="CE111" s="913"/>
      <c r="CF111" s="907">
        <v>0.3</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54606</v>
      </c>
      <c r="BR112" s="913"/>
      <c r="BS112" s="913"/>
      <c r="BT112" s="913"/>
      <c r="BU112" s="913"/>
      <c r="BV112" s="913">
        <v>40623</v>
      </c>
      <c r="BW112" s="913"/>
      <c r="BX112" s="913"/>
      <c r="BY112" s="913"/>
      <c r="BZ112" s="913"/>
      <c r="CA112" s="913">
        <v>51803</v>
      </c>
      <c r="CB112" s="913"/>
      <c r="CC112" s="913"/>
      <c r="CD112" s="913"/>
      <c r="CE112" s="913"/>
      <c r="CF112" s="907">
        <v>1</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5599</v>
      </c>
      <c r="AB113" s="925"/>
      <c r="AC113" s="925"/>
      <c r="AD113" s="925"/>
      <c r="AE113" s="926"/>
      <c r="AF113" s="927">
        <v>4397</v>
      </c>
      <c r="AG113" s="925"/>
      <c r="AH113" s="925"/>
      <c r="AI113" s="925"/>
      <c r="AJ113" s="926"/>
      <c r="AK113" s="927">
        <v>12878</v>
      </c>
      <c r="AL113" s="925"/>
      <c r="AM113" s="925"/>
      <c r="AN113" s="925"/>
      <c r="AO113" s="926"/>
      <c r="AP113" s="928">
        <v>0.2</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919905</v>
      </c>
      <c r="BR113" s="913"/>
      <c r="BS113" s="913"/>
      <c r="BT113" s="913"/>
      <c r="BU113" s="913"/>
      <c r="BV113" s="913">
        <v>729152</v>
      </c>
      <c r="BW113" s="913"/>
      <c r="BX113" s="913"/>
      <c r="BY113" s="913"/>
      <c r="BZ113" s="913"/>
      <c r="CA113" s="913">
        <v>562534</v>
      </c>
      <c r="CB113" s="913"/>
      <c r="CC113" s="913"/>
      <c r="CD113" s="913"/>
      <c r="CE113" s="913"/>
      <c r="CF113" s="907">
        <v>10.6</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213886</v>
      </c>
      <c r="AB114" s="946"/>
      <c r="AC114" s="946"/>
      <c r="AD114" s="946"/>
      <c r="AE114" s="947"/>
      <c r="AF114" s="948">
        <v>209616</v>
      </c>
      <c r="AG114" s="946"/>
      <c r="AH114" s="946"/>
      <c r="AI114" s="946"/>
      <c r="AJ114" s="947"/>
      <c r="AK114" s="948">
        <v>206247</v>
      </c>
      <c r="AL114" s="946"/>
      <c r="AM114" s="946"/>
      <c r="AN114" s="946"/>
      <c r="AO114" s="947"/>
      <c r="AP114" s="949">
        <v>3.9</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1323986</v>
      </c>
      <c r="BR114" s="913"/>
      <c r="BS114" s="913"/>
      <c r="BT114" s="913"/>
      <c r="BU114" s="913"/>
      <c r="BV114" s="913">
        <v>1243656</v>
      </c>
      <c r="BW114" s="913"/>
      <c r="BX114" s="913"/>
      <c r="BY114" s="913"/>
      <c r="BZ114" s="913"/>
      <c r="CA114" s="913">
        <v>1264890</v>
      </c>
      <c r="CB114" s="913"/>
      <c r="CC114" s="913"/>
      <c r="CD114" s="913"/>
      <c r="CE114" s="913"/>
      <c r="CF114" s="907">
        <v>23.8</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6515</v>
      </c>
      <c r="AB115" s="925"/>
      <c r="AC115" s="925"/>
      <c r="AD115" s="925"/>
      <c r="AE115" s="926"/>
      <c r="AF115" s="927">
        <v>6022</v>
      </c>
      <c r="AG115" s="925"/>
      <c r="AH115" s="925"/>
      <c r="AI115" s="925"/>
      <c r="AJ115" s="926"/>
      <c r="AK115" s="927">
        <v>5907</v>
      </c>
      <c r="AL115" s="925"/>
      <c r="AM115" s="925"/>
      <c r="AN115" s="925"/>
      <c r="AO115" s="926"/>
      <c r="AP115" s="928">
        <v>0.1</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v>644</v>
      </c>
      <c r="BR115" s="913"/>
      <c r="BS115" s="913"/>
      <c r="BT115" s="913"/>
      <c r="BU115" s="913"/>
      <c r="BV115" s="913">
        <v>500</v>
      </c>
      <c r="BW115" s="913"/>
      <c r="BX115" s="913"/>
      <c r="BY115" s="913"/>
      <c r="BZ115" s="913"/>
      <c r="CA115" s="913">
        <v>849</v>
      </c>
      <c r="CB115" s="913"/>
      <c r="CC115" s="913"/>
      <c r="CD115" s="913"/>
      <c r="CE115" s="913"/>
      <c r="CF115" s="907">
        <v>0</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93</v>
      </c>
      <c r="AB116" s="946"/>
      <c r="AC116" s="946"/>
      <c r="AD116" s="946"/>
      <c r="AE116" s="947"/>
      <c r="AF116" s="948">
        <v>33</v>
      </c>
      <c r="AG116" s="946"/>
      <c r="AH116" s="946"/>
      <c r="AI116" s="946"/>
      <c r="AJ116" s="947"/>
      <c r="AK116" s="948">
        <v>18</v>
      </c>
      <c r="AL116" s="946"/>
      <c r="AM116" s="946"/>
      <c r="AN116" s="946"/>
      <c r="AO116" s="947"/>
      <c r="AP116" s="949">
        <v>0</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1370644</v>
      </c>
      <c r="AB117" s="966"/>
      <c r="AC117" s="966"/>
      <c r="AD117" s="966"/>
      <c r="AE117" s="967"/>
      <c r="AF117" s="968">
        <v>1419535</v>
      </c>
      <c r="AG117" s="966"/>
      <c r="AH117" s="966"/>
      <c r="AI117" s="966"/>
      <c r="AJ117" s="967"/>
      <c r="AK117" s="968">
        <v>1350414</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11782774</v>
      </c>
      <c r="BR119" s="987"/>
      <c r="BS119" s="987"/>
      <c r="BT119" s="987"/>
      <c r="BU119" s="987"/>
      <c r="BV119" s="987">
        <v>10928268</v>
      </c>
      <c r="BW119" s="987"/>
      <c r="BX119" s="987"/>
      <c r="BY119" s="987"/>
      <c r="BZ119" s="987"/>
      <c r="CA119" s="987">
        <v>10078434</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28313</v>
      </c>
      <c r="DH119" s="973"/>
      <c r="DI119" s="973"/>
      <c r="DJ119" s="973"/>
      <c r="DK119" s="974"/>
      <c r="DL119" s="972">
        <v>22292</v>
      </c>
      <c r="DM119" s="973"/>
      <c r="DN119" s="973"/>
      <c r="DO119" s="973"/>
      <c r="DP119" s="974"/>
      <c r="DQ119" s="972">
        <v>16374</v>
      </c>
      <c r="DR119" s="973"/>
      <c r="DS119" s="973"/>
      <c r="DT119" s="973"/>
      <c r="DU119" s="974"/>
      <c r="DV119" s="975">
        <v>0.3</v>
      </c>
      <c r="DW119" s="976"/>
      <c r="DX119" s="976"/>
      <c r="DY119" s="976"/>
      <c r="DZ119" s="977"/>
    </row>
    <row r="120" spans="1:130" s="224" customFormat="1" ht="26.25" customHeight="1" x14ac:dyDescent="0.15">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3966041</v>
      </c>
      <c r="BR120" s="918"/>
      <c r="BS120" s="918"/>
      <c r="BT120" s="918"/>
      <c r="BU120" s="918"/>
      <c r="BV120" s="918">
        <v>4756874</v>
      </c>
      <c r="BW120" s="918"/>
      <c r="BX120" s="918"/>
      <c r="BY120" s="918"/>
      <c r="BZ120" s="918"/>
      <c r="CA120" s="918">
        <v>6130335</v>
      </c>
      <c r="CB120" s="918"/>
      <c r="CC120" s="918"/>
      <c r="CD120" s="918"/>
      <c r="CE120" s="918"/>
      <c r="CF120" s="931">
        <v>115.2</v>
      </c>
      <c r="CG120" s="932"/>
      <c r="CH120" s="932"/>
      <c r="CI120" s="932"/>
      <c r="CJ120" s="932"/>
      <c r="CK120" s="993" t="s">
        <v>445</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54606</v>
      </c>
      <c r="DH120" s="918"/>
      <c r="DI120" s="918"/>
      <c r="DJ120" s="918"/>
      <c r="DK120" s="918"/>
      <c r="DL120" s="918">
        <v>40623</v>
      </c>
      <c r="DM120" s="918"/>
      <c r="DN120" s="918"/>
      <c r="DO120" s="918"/>
      <c r="DP120" s="918"/>
      <c r="DQ120" s="918">
        <v>51803</v>
      </c>
      <c r="DR120" s="918"/>
      <c r="DS120" s="918"/>
      <c r="DT120" s="918"/>
      <c r="DU120" s="918"/>
      <c r="DV120" s="919">
        <v>1</v>
      </c>
      <c r="DW120" s="919"/>
      <c r="DX120" s="919"/>
      <c r="DY120" s="919"/>
      <c r="DZ120" s="920"/>
    </row>
    <row r="121" spans="1:130" s="224" customFormat="1" ht="26.25" customHeight="1" x14ac:dyDescent="0.15">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332716</v>
      </c>
      <c r="BR121" s="913"/>
      <c r="BS121" s="913"/>
      <c r="BT121" s="913"/>
      <c r="BU121" s="913"/>
      <c r="BV121" s="913">
        <v>267599</v>
      </c>
      <c r="BW121" s="913"/>
      <c r="BX121" s="913"/>
      <c r="BY121" s="913"/>
      <c r="BZ121" s="913"/>
      <c r="CA121" s="913">
        <v>220150</v>
      </c>
      <c r="CB121" s="913"/>
      <c r="CC121" s="913"/>
      <c r="CD121" s="913"/>
      <c r="CE121" s="913"/>
      <c r="CF121" s="907">
        <v>4.0999999999999996</v>
      </c>
      <c r="CG121" s="908"/>
      <c r="CH121" s="908"/>
      <c r="CI121" s="908"/>
      <c r="CJ121" s="908"/>
      <c r="CK121" s="996"/>
      <c r="CL121" s="997"/>
      <c r="CM121" s="997"/>
      <c r="CN121" s="997"/>
      <c r="CO121" s="998"/>
      <c r="CP121" s="1006" t="s">
        <v>388</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7389238</v>
      </c>
      <c r="BR122" s="987"/>
      <c r="BS122" s="987"/>
      <c r="BT122" s="987"/>
      <c r="BU122" s="987"/>
      <c r="BV122" s="987">
        <v>6952483</v>
      </c>
      <c r="BW122" s="987"/>
      <c r="BX122" s="987"/>
      <c r="BY122" s="987"/>
      <c r="BZ122" s="987"/>
      <c r="CA122" s="987">
        <v>6633220</v>
      </c>
      <c r="CB122" s="987"/>
      <c r="CC122" s="987"/>
      <c r="CD122" s="987"/>
      <c r="CE122" s="987"/>
      <c r="CF122" s="1004">
        <v>124.6</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50">
        <v>11687995</v>
      </c>
      <c r="BR123" s="1051"/>
      <c r="BS123" s="1051"/>
      <c r="BT123" s="1051"/>
      <c r="BU123" s="1051"/>
      <c r="BV123" s="1051">
        <v>11976956</v>
      </c>
      <c r="BW123" s="1051"/>
      <c r="BX123" s="1051"/>
      <c r="BY123" s="1051"/>
      <c r="BZ123" s="1051"/>
      <c r="CA123" s="1051">
        <v>12983705</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v>6515</v>
      </c>
      <c r="AB124" s="946"/>
      <c r="AC124" s="946"/>
      <c r="AD124" s="946"/>
      <c r="AE124" s="947"/>
      <c r="AF124" s="948">
        <v>6022</v>
      </c>
      <c r="AG124" s="946"/>
      <c r="AH124" s="946"/>
      <c r="AI124" s="946"/>
      <c r="AJ124" s="947"/>
      <c r="AK124" s="948">
        <v>5907</v>
      </c>
      <c r="AL124" s="946"/>
      <c r="AM124" s="946"/>
      <c r="AN124" s="946"/>
      <c r="AO124" s="947"/>
      <c r="AP124" s="949">
        <v>0.1</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1.7</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49504</v>
      </c>
      <c r="AB128" s="1033"/>
      <c r="AC128" s="1033"/>
      <c r="AD128" s="1033"/>
      <c r="AE128" s="1034"/>
      <c r="AF128" s="1035">
        <v>48401</v>
      </c>
      <c r="AG128" s="1033"/>
      <c r="AH128" s="1033"/>
      <c r="AI128" s="1033"/>
      <c r="AJ128" s="1034"/>
      <c r="AK128" s="1035">
        <v>50061</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122</v>
      </c>
      <c r="BG128" s="1040"/>
      <c r="BH128" s="1040"/>
      <c r="BI128" s="1040"/>
      <c r="BJ128" s="1040"/>
      <c r="BK128" s="1040"/>
      <c r="BL128" s="1041"/>
      <c r="BM128" s="1039">
        <v>14.37</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v>644</v>
      </c>
      <c r="DH128" s="1025"/>
      <c r="DI128" s="1025"/>
      <c r="DJ128" s="1025"/>
      <c r="DK128" s="1025"/>
      <c r="DL128" s="1025">
        <v>500</v>
      </c>
      <c r="DM128" s="1025"/>
      <c r="DN128" s="1025"/>
      <c r="DO128" s="1025"/>
      <c r="DP128" s="1025"/>
      <c r="DQ128" s="1025">
        <v>849</v>
      </c>
      <c r="DR128" s="1025"/>
      <c r="DS128" s="1025"/>
      <c r="DT128" s="1025"/>
      <c r="DU128" s="1025"/>
      <c r="DV128" s="1026">
        <v>0</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6300658</v>
      </c>
      <c r="AB129" s="946"/>
      <c r="AC129" s="946"/>
      <c r="AD129" s="946"/>
      <c r="AE129" s="947"/>
      <c r="AF129" s="948">
        <v>6160801</v>
      </c>
      <c r="AG129" s="946"/>
      <c r="AH129" s="946"/>
      <c r="AI129" s="946"/>
      <c r="AJ129" s="947"/>
      <c r="AK129" s="948">
        <v>6168249</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19.37</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823592</v>
      </c>
      <c r="AB130" s="946"/>
      <c r="AC130" s="946"/>
      <c r="AD130" s="946"/>
      <c r="AE130" s="947"/>
      <c r="AF130" s="948">
        <v>862587</v>
      </c>
      <c r="AG130" s="946"/>
      <c r="AH130" s="946"/>
      <c r="AI130" s="946"/>
      <c r="AJ130" s="947"/>
      <c r="AK130" s="948">
        <v>845281</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5477066</v>
      </c>
      <c r="AB131" s="973"/>
      <c r="AC131" s="973"/>
      <c r="AD131" s="973"/>
      <c r="AE131" s="974"/>
      <c r="AF131" s="972">
        <v>5298214</v>
      </c>
      <c r="AG131" s="973"/>
      <c r="AH131" s="973"/>
      <c r="AI131" s="973"/>
      <c r="AJ131" s="974"/>
      <c r="AK131" s="972">
        <v>5322968</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9.0842067629999992</v>
      </c>
      <c r="AB132" s="1084"/>
      <c r="AC132" s="1084"/>
      <c r="AD132" s="1084"/>
      <c r="AE132" s="1085"/>
      <c r="AF132" s="1086">
        <v>9.5984609150000004</v>
      </c>
      <c r="AG132" s="1084"/>
      <c r="AH132" s="1084"/>
      <c r="AI132" s="1084"/>
      <c r="AJ132" s="1085"/>
      <c r="AK132" s="1086">
        <v>8.5492153999999996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9.6999999999999993</v>
      </c>
      <c r="AB133" s="1067"/>
      <c r="AC133" s="1067"/>
      <c r="AD133" s="1067"/>
      <c r="AE133" s="1068"/>
      <c r="AF133" s="1066">
        <v>9.4</v>
      </c>
      <c r="AG133" s="1067"/>
      <c r="AH133" s="1067"/>
      <c r="AI133" s="1067"/>
      <c r="AJ133" s="1068"/>
      <c r="AK133" s="1066">
        <v>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xm700rvclTEb+UseqWHQEefF6Ef2zm5S2lnl7NWyc2Q6QsIPvtl7oK3+rZ5lfKTDFGOVbE8rd30waB1ptqw9A==" saltValue="wyLKN2JVR0WJ644/gGMM7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hUfM4+51BNv+IxVOusP57RsL6kfcW0LXiE7VVdpIgIjO4sFSpXtH+Md4lWpzfqshK6mSar0N23xyR2XlI+K90Q==" saltValue="6izOrPXS8KYBy6AeFBSu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2RzY33s+lW6fkxg186seVFvC8Ha3l4nefCnc0D/fQGwpnjMz65bjVFUHsBKDg0aQiYEHTrldrQqopnJVg2OLA==" saltValue="KjdDq/+Ghz1SoJmke8AsOA=="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1780638</v>
      </c>
      <c r="AP9" s="274">
        <v>124555</v>
      </c>
      <c r="AQ9" s="275">
        <v>107616</v>
      </c>
      <c r="AR9" s="276">
        <v>15.7</v>
      </c>
    </row>
    <row r="10" spans="1:46" ht="13.5" customHeight="1" x14ac:dyDescent="0.15">
      <c r="A10" s="259"/>
      <c r="AK10" s="1103" t="s">
        <v>484</v>
      </c>
      <c r="AL10" s="1104"/>
      <c r="AM10" s="1104"/>
      <c r="AN10" s="1105"/>
      <c r="AO10" s="277">
        <v>258000</v>
      </c>
      <c r="AP10" s="277">
        <v>18047</v>
      </c>
      <c r="AQ10" s="278">
        <v>10095</v>
      </c>
      <c r="AR10" s="279">
        <v>78.8</v>
      </c>
    </row>
    <row r="11" spans="1:46" ht="13.5" customHeight="1" x14ac:dyDescent="0.15">
      <c r="A11" s="259"/>
      <c r="AK11" s="1103" t="s">
        <v>485</v>
      </c>
      <c r="AL11" s="1104"/>
      <c r="AM11" s="1104"/>
      <c r="AN11" s="1105"/>
      <c r="AO11" s="277">
        <v>240</v>
      </c>
      <c r="AP11" s="277">
        <v>17</v>
      </c>
      <c r="AQ11" s="278">
        <v>1704</v>
      </c>
      <c r="AR11" s="279">
        <v>-99</v>
      </c>
    </row>
    <row r="12" spans="1:46" ht="13.5" customHeight="1" x14ac:dyDescent="0.15">
      <c r="A12" s="259"/>
      <c r="AK12" s="1103" t="s">
        <v>486</v>
      </c>
      <c r="AL12" s="1104"/>
      <c r="AM12" s="1104"/>
      <c r="AN12" s="1105"/>
      <c r="AO12" s="277" t="s">
        <v>487</v>
      </c>
      <c r="AP12" s="277" t="s">
        <v>487</v>
      </c>
      <c r="AQ12" s="278">
        <v>7</v>
      </c>
      <c r="AR12" s="279" t="s">
        <v>487</v>
      </c>
    </row>
    <row r="13" spans="1:46" ht="13.5" customHeight="1" x14ac:dyDescent="0.15">
      <c r="A13" s="259"/>
      <c r="AK13" s="1103" t="s">
        <v>488</v>
      </c>
      <c r="AL13" s="1104"/>
      <c r="AM13" s="1104"/>
      <c r="AN13" s="1105"/>
      <c r="AO13" s="277">
        <v>149295</v>
      </c>
      <c r="AP13" s="277">
        <v>10443</v>
      </c>
      <c r="AQ13" s="278">
        <v>4110</v>
      </c>
      <c r="AR13" s="279">
        <v>154.1</v>
      </c>
    </row>
    <row r="14" spans="1:46" ht="13.5" customHeight="1" x14ac:dyDescent="0.15">
      <c r="A14" s="259"/>
      <c r="AK14" s="1103" t="s">
        <v>489</v>
      </c>
      <c r="AL14" s="1104"/>
      <c r="AM14" s="1104"/>
      <c r="AN14" s="1105"/>
      <c r="AO14" s="277">
        <v>59268</v>
      </c>
      <c r="AP14" s="277">
        <v>4146</v>
      </c>
      <c r="AQ14" s="278">
        <v>2451</v>
      </c>
      <c r="AR14" s="279">
        <v>69.2</v>
      </c>
    </row>
    <row r="15" spans="1:46" ht="13.5" customHeight="1" x14ac:dyDescent="0.15">
      <c r="A15" s="259"/>
      <c r="AK15" s="1106" t="s">
        <v>490</v>
      </c>
      <c r="AL15" s="1107"/>
      <c r="AM15" s="1107"/>
      <c r="AN15" s="1108"/>
      <c r="AO15" s="277">
        <v>-101183</v>
      </c>
      <c r="AP15" s="277">
        <v>-7078</v>
      </c>
      <c r="AQ15" s="278">
        <v>-6399</v>
      </c>
      <c r="AR15" s="279">
        <v>10.6</v>
      </c>
    </row>
    <row r="16" spans="1:46" x14ac:dyDescent="0.15">
      <c r="A16" s="259"/>
      <c r="AK16" s="1106" t="s">
        <v>177</v>
      </c>
      <c r="AL16" s="1107"/>
      <c r="AM16" s="1107"/>
      <c r="AN16" s="1108"/>
      <c r="AO16" s="277">
        <v>2146258</v>
      </c>
      <c r="AP16" s="277">
        <v>150130</v>
      </c>
      <c r="AQ16" s="278">
        <v>119584</v>
      </c>
      <c r="AR16" s="279">
        <v>25.5</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12.24</v>
      </c>
      <c r="AP21" s="290">
        <v>10.86</v>
      </c>
      <c r="AQ21" s="291">
        <v>1.38</v>
      </c>
      <c r="AS21" s="292"/>
      <c r="AT21" s="288"/>
    </row>
    <row r="22" spans="1:46" s="260" customFormat="1" x14ac:dyDescent="0.15">
      <c r="A22" s="288"/>
      <c r="AK22" s="1109" t="s">
        <v>496</v>
      </c>
      <c r="AL22" s="1110"/>
      <c r="AM22" s="1110"/>
      <c r="AN22" s="1111"/>
      <c r="AO22" s="293">
        <v>97</v>
      </c>
      <c r="AP22" s="294">
        <v>97.3</v>
      </c>
      <c r="AQ22" s="295">
        <v>-0.3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1125364</v>
      </c>
      <c r="AP32" s="303">
        <v>78719</v>
      </c>
      <c r="AQ32" s="304">
        <v>75090</v>
      </c>
      <c r="AR32" s="305">
        <v>4.8</v>
      </c>
    </row>
    <row r="33" spans="1:46" ht="13.5" customHeight="1" x14ac:dyDescent="0.15">
      <c r="A33" s="259"/>
      <c r="AK33" s="1117" t="s">
        <v>501</v>
      </c>
      <c r="AL33" s="1118"/>
      <c r="AM33" s="1118"/>
      <c r="AN33" s="1119"/>
      <c r="AO33" s="303" t="s">
        <v>487</v>
      </c>
      <c r="AP33" s="303" t="s">
        <v>487</v>
      </c>
      <c r="AQ33" s="304" t="s">
        <v>487</v>
      </c>
      <c r="AR33" s="305" t="s">
        <v>487</v>
      </c>
    </row>
    <row r="34" spans="1:46" ht="27" customHeight="1" x14ac:dyDescent="0.15">
      <c r="A34" s="259"/>
      <c r="AK34" s="1117" t="s">
        <v>502</v>
      </c>
      <c r="AL34" s="1118"/>
      <c r="AM34" s="1118"/>
      <c r="AN34" s="1119"/>
      <c r="AO34" s="303" t="s">
        <v>487</v>
      </c>
      <c r="AP34" s="303" t="s">
        <v>487</v>
      </c>
      <c r="AQ34" s="304">
        <v>1</v>
      </c>
      <c r="AR34" s="305" t="s">
        <v>487</v>
      </c>
    </row>
    <row r="35" spans="1:46" ht="27" customHeight="1" x14ac:dyDescent="0.15">
      <c r="A35" s="259"/>
      <c r="AK35" s="1117" t="s">
        <v>503</v>
      </c>
      <c r="AL35" s="1118"/>
      <c r="AM35" s="1118"/>
      <c r="AN35" s="1119"/>
      <c r="AO35" s="303">
        <v>12878</v>
      </c>
      <c r="AP35" s="303">
        <v>901</v>
      </c>
      <c r="AQ35" s="304">
        <v>17211</v>
      </c>
      <c r="AR35" s="305">
        <v>-94.8</v>
      </c>
    </row>
    <row r="36" spans="1:46" ht="27" customHeight="1" x14ac:dyDescent="0.15">
      <c r="A36" s="259"/>
      <c r="AK36" s="1117" t="s">
        <v>504</v>
      </c>
      <c r="AL36" s="1118"/>
      <c r="AM36" s="1118"/>
      <c r="AN36" s="1119"/>
      <c r="AO36" s="303">
        <v>206247</v>
      </c>
      <c r="AP36" s="303">
        <v>14427</v>
      </c>
      <c r="AQ36" s="304">
        <v>2478</v>
      </c>
      <c r="AR36" s="305">
        <v>482.2</v>
      </c>
    </row>
    <row r="37" spans="1:46" ht="13.5" customHeight="1" x14ac:dyDescent="0.15">
      <c r="A37" s="259"/>
      <c r="AK37" s="1117" t="s">
        <v>505</v>
      </c>
      <c r="AL37" s="1118"/>
      <c r="AM37" s="1118"/>
      <c r="AN37" s="1119"/>
      <c r="AO37" s="303">
        <v>5907</v>
      </c>
      <c r="AP37" s="303">
        <v>413</v>
      </c>
      <c r="AQ37" s="304">
        <v>654</v>
      </c>
      <c r="AR37" s="305">
        <v>-36.9</v>
      </c>
    </row>
    <row r="38" spans="1:46" ht="27" customHeight="1" x14ac:dyDescent="0.15">
      <c r="A38" s="259"/>
      <c r="AK38" s="1120" t="s">
        <v>506</v>
      </c>
      <c r="AL38" s="1121"/>
      <c r="AM38" s="1121"/>
      <c r="AN38" s="1122"/>
      <c r="AO38" s="306">
        <v>18</v>
      </c>
      <c r="AP38" s="306">
        <v>1</v>
      </c>
      <c r="AQ38" s="307">
        <v>4</v>
      </c>
      <c r="AR38" s="295">
        <v>-75</v>
      </c>
      <c r="AS38" s="302"/>
    </row>
    <row r="39" spans="1:46" x14ac:dyDescent="0.15">
      <c r="A39" s="259"/>
      <c r="AK39" s="1120" t="s">
        <v>507</v>
      </c>
      <c r="AL39" s="1121"/>
      <c r="AM39" s="1121"/>
      <c r="AN39" s="1122"/>
      <c r="AO39" s="303">
        <v>-50061</v>
      </c>
      <c r="AP39" s="303">
        <v>-3502</v>
      </c>
      <c r="AQ39" s="304">
        <v>-3502</v>
      </c>
      <c r="AR39" s="305">
        <v>0</v>
      </c>
      <c r="AS39" s="302"/>
    </row>
    <row r="40" spans="1:46" ht="27" customHeight="1" x14ac:dyDescent="0.15">
      <c r="A40" s="259"/>
      <c r="AK40" s="1117" t="s">
        <v>508</v>
      </c>
      <c r="AL40" s="1118"/>
      <c r="AM40" s="1118"/>
      <c r="AN40" s="1119"/>
      <c r="AO40" s="303">
        <v>-845281</v>
      </c>
      <c r="AP40" s="303">
        <v>-59127</v>
      </c>
      <c r="AQ40" s="304">
        <v>-63750</v>
      </c>
      <c r="AR40" s="305">
        <v>-7.3</v>
      </c>
      <c r="AS40" s="302"/>
    </row>
    <row r="41" spans="1:46" x14ac:dyDescent="0.15">
      <c r="A41" s="259"/>
      <c r="AK41" s="1123" t="s">
        <v>287</v>
      </c>
      <c r="AL41" s="1124"/>
      <c r="AM41" s="1124"/>
      <c r="AN41" s="1125"/>
      <c r="AO41" s="303">
        <v>455072</v>
      </c>
      <c r="AP41" s="303">
        <v>31832</v>
      </c>
      <c r="AQ41" s="304">
        <v>28185</v>
      </c>
      <c r="AR41" s="305">
        <v>12.9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1069477</v>
      </c>
      <c r="AN51" s="325">
        <v>70472</v>
      </c>
      <c r="AO51" s="326">
        <v>-37.9</v>
      </c>
      <c r="AP51" s="327">
        <v>94081</v>
      </c>
      <c r="AQ51" s="328">
        <v>10.5</v>
      </c>
      <c r="AR51" s="329">
        <v>-48.4</v>
      </c>
    </row>
    <row r="52" spans="1:44" x14ac:dyDescent="0.15">
      <c r="A52" s="259"/>
      <c r="AK52" s="330"/>
      <c r="AL52" s="331" t="s">
        <v>518</v>
      </c>
      <c r="AM52" s="332">
        <v>595159</v>
      </c>
      <c r="AN52" s="333">
        <v>39217</v>
      </c>
      <c r="AO52" s="334">
        <v>-56.4</v>
      </c>
      <c r="AP52" s="335">
        <v>48949</v>
      </c>
      <c r="AQ52" s="336">
        <v>11.5</v>
      </c>
      <c r="AR52" s="337">
        <v>-67.900000000000006</v>
      </c>
    </row>
    <row r="53" spans="1:44" x14ac:dyDescent="0.15">
      <c r="A53" s="259"/>
      <c r="AK53" s="315" t="s">
        <v>519</v>
      </c>
      <c r="AL53" s="316"/>
      <c r="AM53" s="324">
        <v>1221420</v>
      </c>
      <c r="AN53" s="325">
        <v>81657</v>
      </c>
      <c r="AO53" s="326">
        <v>15.9</v>
      </c>
      <c r="AP53" s="327">
        <v>92632</v>
      </c>
      <c r="AQ53" s="328">
        <v>-1.5</v>
      </c>
      <c r="AR53" s="329">
        <v>17.399999999999999</v>
      </c>
    </row>
    <row r="54" spans="1:44" x14ac:dyDescent="0.15">
      <c r="A54" s="259"/>
      <c r="AK54" s="330"/>
      <c r="AL54" s="331" t="s">
        <v>518</v>
      </c>
      <c r="AM54" s="332">
        <v>497162</v>
      </c>
      <c r="AN54" s="333">
        <v>33237</v>
      </c>
      <c r="AO54" s="334">
        <v>-15.2</v>
      </c>
      <c r="AP54" s="335">
        <v>47978</v>
      </c>
      <c r="AQ54" s="336">
        <v>-2</v>
      </c>
      <c r="AR54" s="337">
        <v>-13.2</v>
      </c>
    </row>
    <row r="55" spans="1:44" x14ac:dyDescent="0.15">
      <c r="A55" s="259"/>
      <c r="AK55" s="315" t="s">
        <v>520</v>
      </c>
      <c r="AL55" s="316"/>
      <c r="AM55" s="324">
        <v>1091873</v>
      </c>
      <c r="AN55" s="325">
        <v>74151</v>
      </c>
      <c r="AO55" s="326">
        <v>-9.1999999999999993</v>
      </c>
      <c r="AP55" s="327">
        <v>96469</v>
      </c>
      <c r="AQ55" s="328">
        <v>4.0999999999999996</v>
      </c>
      <c r="AR55" s="329">
        <v>-13.3</v>
      </c>
    </row>
    <row r="56" spans="1:44" x14ac:dyDescent="0.15">
      <c r="A56" s="259"/>
      <c r="AK56" s="330"/>
      <c r="AL56" s="331" t="s">
        <v>518</v>
      </c>
      <c r="AM56" s="332">
        <v>419738</v>
      </c>
      <c r="AN56" s="333">
        <v>28505</v>
      </c>
      <c r="AO56" s="334">
        <v>-14.2</v>
      </c>
      <c r="AP56" s="335">
        <v>49775</v>
      </c>
      <c r="AQ56" s="336">
        <v>3.7</v>
      </c>
      <c r="AR56" s="337">
        <v>-17.899999999999999</v>
      </c>
    </row>
    <row r="57" spans="1:44" x14ac:dyDescent="0.15">
      <c r="A57" s="259"/>
      <c r="AK57" s="315" t="s">
        <v>521</v>
      </c>
      <c r="AL57" s="316"/>
      <c r="AM57" s="324">
        <v>1034399</v>
      </c>
      <c r="AN57" s="325">
        <v>71749</v>
      </c>
      <c r="AO57" s="326">
        <v>-3.2</v>
      </c>
      <c r="AP57" s="327">
        <v>85743</v>
      </c>
      <c r="AQ57" s="328">
        <v>-11.1</v>
      </c>
      <c r="AR57" s="329">
        <v>7.9</v>
      </c>
    </row>
    <row r="58" spans="1:44" x14ac:dyDescent="0.15">
      <c r="A58" s="259"/>
      <c r="AK58" s="330"/>
      <c r="AL58" s="331" t="s">
        <v>518</v>
      </c>
      <c r="AM58" s="332">
        <v>551375</v>
      </c>
      <c r="AN58" s="333">
        <v>38245</v>
      </c>
      <c r="AO58" s="334">
        <v>34.200000000000003</v>
      </c>
      <c r="AP58" s="335">
        <v>45231</v>
      </c>
      <c r="AQ58" s="336">
        <v>-9.1</v>
      </c>
      <c r="AR58" s="337">
        <v>43.3</v>
      </c>
    </row>
    <row r="59" spans="1:44" x14ac:dyDescent="0.15">
      <c r="A59" s="259"/>
      <c r="AK59" s="315" t="s">
        <v>522</v>
      </c>
      <c r="AL59" s="316"/>
      <c r="AM59" s="324">
        <v>1373652</v>
      </c>
      <c r="AN59" s="325">
        <v>96086</v>
      </c>
      <c r="AO59" s="326">
        <v>33.9</v>
      </c>
      <c r="AP59" s="327">
        <v>92509</v>
      </c>
      <c r="AQ59" s="328">
        <v>7.9</v>
      </c>
      <c r="AR59" s="329">
        <v>26</v>
      </c>
    </row>
    <row r="60" spans="1:44" x14ac:dyDescent="0.15">
      <c r="A60" s="259"/>
      <c r="AK60" s="330"/>
      <c r="AL60" s="331" t="s">
        <v>518</v>
      </c>
      <c r="AM60" s="332">
        <v>926262</v>
      </c>
      <c r="AN60" s="333">
        <v>64792</v>
      </c>
      <c r="AO60" s="334">
        <v>69.400000000000006</v>
      </c>
      <c r="AP60" s="335">
        <v>52274</v>
      </c>
      <c r="AQ60" s="336">
        <v>15.6</v>
      </c>
      <c r="AR60" s="337">
        <v>53.8</v>
      </c>
    </row>
    <row r="61" spans="1:44" x14ac:dyDescent="0.15">
      <c r="A61" s="259"/>
      <c r="AK61" s="315" t="s">
        <v>523</v>
      </c>
      <c r="AL61" s="338"/>
      <c r="AM61" s="324">
        <v>1158164</v>
      </c>
      <c r="AN61" s="325">
        <v>78823</v>
      </c>
      <c r="AO61" s="326">
        <v>-0.1</v>
      </c>
      <c r="AP61" s="327">
        <v>92287</v>
      </c>
      <c r="AQ61" s="339">
        <v>2</v>
      </c>
      <c r="AR61" s="329">
        <v>-2.1</v>
      </c>
    </row>
    <row r="62" spans="1:44" x14ac:dyDescent="0.15">
      <c r="A62" s="259"/>
      <c r="AK62" s="330"/>
      <c r="AL62" s="331" t="s">
        <v>518</v>
      </c>
      <c r="AM62" s="332">
        <v>597939</v>
      </c>
      <c r="AN62" s="333">
        <v>40799</v>
      </c>
      <c r="AO62" s="334">
        <v>3.6</v>
      </c>
      <c r="AP62" s="335">
        <v>48841</v>
      </c>
      <c r="AQ62" s="336">
        <v>3.9</v>
      </c>
      <c r="AR62" s="337">
        <v>-0.3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XHZ+GVj9Bi/qywXBuesasJS3IiaA/YUU524w+sPQthd+YA1QBYS4zui6IFP0m1XV1NTYNWadZchwExEY9dHFrQ==" saltValue="ZKvoNRtubgV4/FjWp2QQ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687duE2dw5jFkDt4M2ds78Ky4g7Cpu+7IMiblmymn7FtcqTh3uh8mBX3UA76+tcKIrE9I9nG5xyBiqyPQXtoZw==" saltValue="G+OWZi6B6vj81rzp68/53w=="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bb2s7BoZxh8OZv2GwAXIOylqhK/TcFkO6TpXBJFM7AbnXF4Xgp11IkdzKFnJQMPKMqVyNMSlLhgHOE5qfat9Vw==" saltValue="YLFbCxRrcVoyhC9+PgKx2A=="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28.68</v>
      </c>
      <c r="G47" s="12">
        <v>22.99</v>
      </c>
      <c r="H47" s="12">
        <v>27.07</v>
      </c>
      <c r="I47" s="12">
        <v>26.92</v>
      </c>
      <c r="J47" s="13">
        <v>33.94</v>
      </c>
    </row>
    <row r="48" spans="2:10" ht="57.75" customHeight="1" x14ac:dyDescent="0.15">
      <c r="B48" s="14"/>
      <c r="C48" s="1128" t="s">
        <v>4</v>
      </c>
      <c r="D48" s="1128"/>
      <c r="E48" s="1129"/>
      <c r="F48" s="15">
        <v>1.79</v>
      </c>
      <c r="G48" s="16">
        <v>4.6900000000000004</v>
      </c>
      <c r="H48" s="16">
        <v>3.86</v>
      </c>
      <c r="I48" s="16">
        <v>8.1300000000000008</v>
      </c>
      <c r="J48" s="17">
        <v>9.39</v>
      </c>
    </row>
    <row r="49" spans="2:10" ht="57.75" customHeight="1" thickBot="1" x14ac:dyDescent="0.2">
      <c r="B49" s="18"/>
      <c r="C49" s="1130" t="s">
        <v>5</v>
      </c>
      <c r="D49" s="1130"/>
      <c r="E49" s="1131"/>
      <c r="F49" s="19" t="s">
        <v>530</v>
      </c>
      <c r="G49" s="20" t="s">
        <v>531</v>
      </c>
      <c r="H49" s="20">
        <v>4.9400000000000004</v>
      </c>
      <c r="I49" s="20">
        <v>3.42</v>
      </c>
      <c r="J49" s="21">
        <v>8.32</v>
      </c>
    </row>
    <row r="50" spans="2:10" x14ac:dyDescent="0.15"/>
  </sheetData>
  <sheetProtection algorithmName="SHA-512" hashValue="8oDo1yTTsccj+5IUIuPq6010Lqb6ppAIaEpEaCgnLJPEU7kSXGaJ9nT2CSqFywIt7E/jNfDaVi8iuWNnWkQCzw==" saltValue="Qa0qNdx9paB78GvNLCZ9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532</v>
      </c>
      <c r="D34" s="1136"/>
      <c r="E34" s="1137"/>
      <c r="F34" s="32">
        <v>1.78</v>
      </c>
      <c r="G34" s="33">
        <v>4.68</v>
      </c>
      <c r="H34" s="33">
        <v>3.85</v>
      </c>
      <c r="I34" s="33">
        <v>8.1300000000000008</v>
      </c>
      <c r="J34" s="34">
        <v>9.3800000000000008</v>
      </c>
      <c r="K34" s="22"/>
      <c r="L34" s="22"/>
      <c r="M34" s="22"/>
      <c r="N34" s="22"/>
      <c r="O34" s="22"/>
      <c r="P34" s="22"/>
    </row>
    <row r="35" spans="1:16" ht="39" customHeight="1" x14ac:dyDescent="0.15">
      <c r="A35" s="22"/>
      <c r="B35" s="35"/>
      <c r="C35" s="1132" t="s">
        <v>533</v>
      </c>
      <c r="D35" s="1132"/>
      <c r="E35" s="1133"/>
      <c r="F35" s="36">
        <v>6.66</v>
      </c>
      <c r="G35" s="37">
        <v>5.33</v>
      </c>
      <c r="H35" s="37">
        <v>4.8600000000000003</v>
      </c>
      <c r="I35" s="37">
        <v>5.23</v>
      </c>
      <c r="J35" s="38">
        <v>5.96</v>
      </c>
      <c r="K35" s="22"/>
      <c r="L35" s="22"/>
      <c r="M35" s="22"/>
      <c r="N35" s="22"/>
      <c r="O35" s="22"/>
      <c r="P35" s="22"/>
    </row>
    <row r="36" spans="1:16" ht="39" customHeight="1" x14ac:dyDescent="0.15">
      <c r="A36" s="22"/>
      <c r="B36" s="35"/>
      <c r="C36" s="1132" t="s">
        <v>534</v>
      </c>
      <c r="D36" s="1132"/>
      <c r="E36" s="1133"/>
      <c r="F36" s="36">
        <v>1</v>
      </c>
      <c r="G36" s="37">
        <v>0.66</v>
      </c>
      <c r="H36" s="37">
        <v>0.1</v>
      </c>
      <c r="I36" s="37">
        <v>0.67</v>
      </c>
      <c r="J36" s="38">
        <v>1.83</v>
      </c>
      <c r="K36" s="22"/>
      <c r="L36" s="22"/>
      <c r="M36" s="22"/>
      <c r="N36" s="22"/>
      <c r="O36" s="22"/>
      <c r="P36" s="22"/>
    </row>
    <row r="37" spans="1:16" ht="39" customHeight="1" x14ac:dyDescent="0.15">
      <c r="A37" s="22"/>
      <c r="B37" s="35"/>
      <c r="C37" s="1132" t="s">
        <v>535</v>
      </c>
      <c r="D37" s="1132"/>
      <c r="E37" s="1133"/>
      <c r="F37" s="36">
        <v>1.01</v>
      </c>
      <c r="G37" s="37">
        <v>0.27</v>
      </c>
      <c r="H37" s="37">
        <v>0.23</v>
      </c>
      <c r="I37" s="37">
        <v>0.42</v>
      </c>
      <c r="J37" s="38">
        <v>0.14000000000000001</v>
      </c>
      <c r="K37" s="22"/>
      <c r="L37" s="22"/>
      <c r="M37" s="22"/>
      <c r="N37" s="22"/>
      <c r="O37" s="22"/>
      <c r="P37" s="22"/>
    </row>
    <row r="38" spans="1:16" ht="39" customHeight="1" x14ac:dyDescent="0.15">
      <c r="A38" s="22"/>
      <c r="B38" s="35"/>
      <c r="C38" s="1132" t="s">
        <v>536</v>
      </c>
      <c r="D38" s="1132"/>
      <c r="E38" s="1133"/>
      <c r="F38" s="36">
        <v>0.02</v>
      </c>
      <c r="G38" s="37">
        <v>0.01</v>
      </c>
      <c r="H38" s="37">
        <v>0.01</v>
      </c>
      <c r="I38" s="37">
        <v>0.01</v>
      </c>
      <c r="J38" s="38">
        <v>0.01</v>
      </c>
      <c r="K38" s="22"/>
      <c r="L38" s="22"/>
      <c r="M38" s="22"/>
      <c r="N38" s="22"/>
      <c r="O38" s="22"/>
      <c r="P38" s="22"/>
    </row>
    <row r="39" spans="1:16" ht="39" customHeight="1" x14ac:dyDescent="0.15">
      <c r="A39" s="22"/>
      <c r="B39" s="35"/>
      <c r="C39" s="1132" t="s">
        <v>537</v>
      </c>
      <c r="D39" s="1132"/>
      <c r="E39" s="1133"/>
      <c r="F39" s="36">
        <v>0</v>
      </c>
      <c r="G39" s="37">
        <v>0</v>
      </c>
      <c r="H39" s="37">
        <v>0</v>
      </c>
      <c r="I39" s="37">
        <v>0.01</v>
      </c>
      <c r="J39" s="38">
        <v>0</v>
      </c>
      <c r="K39" s="22"/>
      <c r="L39" s="22"/>
      <c r="M39" s="22"/>
      <c r="N39" s="22"/>
      <c r="O39" s="22"/>
      <c r="P39" s="22"/>
    </row>
    <row r="40" spans="1:16" ht="39" customHeight="1" x14ac:dyDescent="0.15">
      <c r="A40" s="22"/>
      <c r="B40" s="35"/>
      <c r="C40" s="1132" t="s">
        <v>538</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540</v>
      </c>
      <c r="D43" s="1134"/>
      <c r="E43" s="1135"/>
      <c r="F43" s="41" t="s">
        <v>487</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dMpI0tGiaOPvNoGXtKVpB/+8gQ8htq20LxPXqZmSas5QwcT50n0ohSZVjQes/x6koQZImuMkzVcHiSKig2oHw==" saltValue="1Yijg1EQ0ekiLSmmI9p9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1218</v>
      </c>
      <c r="L45" s="58">
        <v>1163</v>
      </c>
      <c r="M45" s="58">
        <v>1145</v>
      </c>
      <c r="N45" s="58">
        <v>1199</v>
      </c>
      <c r="O45" s="59">
        <v>1125</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15">
      <c r="A48" s="46"/>
      <c r="B48" s="1140"/>
      <c r="C48" s="1141"/>
      <c r="D48" s="60"/>
      <c r="E48" s="1146" t="s">
        <v>13</v>
      </c>
      <c r="F48" s="1146"/>
      <c r="G48" s="1146"/>
      <c r="H48" s="1146"/>
      <c r="I48" s="1146"/>
      <c r="J48" s="1147"/>
      <c r="K48" s="61">
        <v>8</v>
      </c>
      <c r="L48" s="62">
        <v>7</v>
      </c>
      <c r="M48" s="62">
        <v>6</v>
      </c>
      <c r="N48" s="62">
        <v>4</v>
      </c>
      <c r="O48" s="63">
        <v>13</v>
      </c>
      <c r="P48" s="46"/>
      <c r="Q48" s="46"/>
      <c r="R48" s="46"/>
      <c r="S48" s="46"/>
      <c r="T48" s="46"/>
      <c r="U48" s="46"/>
    </row>
    <row r="49" spans="1:21" ht="30.75" customHeight="1" x14ac:dyDescent="0.15">
      <c r="A49" s="46"/>
      <c r="B49" s="1140"/>
      <c r="C49" s="1141"/>
      <c r="D49" s="60"/>
      <c r="E49" s="1146" t="s">
        <v>14</v>
      </c>
      <c r="F49" s="1146"/>
      <c r="G49" s="1146"/>
      <c r="H49" s="1146"/>
      <c r="I49" s="1146"/>
      <c r="J49" s="1147"/>
      <c r="K49" s="61">
        <v>213</v>
      </c>
      <c r="L49" s="62">
        <v>213</v>
      </c>
      <c r="M49" s="62">
        <v>214</v>
      </c>
      <c r="N49" s="62">
        <v>210</v>
      </c>
      <c r="O49" s="63">
        <v>206</v>
      </c>
      <c r="P49" s="46"/>
      <c r="Q49" s="46"/>
      <c r="R49" s="46"/>
      <c r="S49" s="46"/>
      <c r="T49" s="46"/>
      <c r="U49" s="46"/>
    </row>
    <row r="50" spans="1:21" ht="30.75" customHeight="1" x14ac:dyDescent="0.15">
      <c r="A50" s="46"/>
      <c r="B50" s="1140"/>
      <c r="C50" s="1141"/>
      <c r="D50" s="60"/>
      <c r="E50" s="1146" t="s">
        <v>15</v>
      </c>
      <c r="F50" s="1146"/>
      <c r="G50" s="1146"/>
      <c r="H50" s="1146"/>
      <c r="I50" s="1146"/>
      <c r="J50" s="1147"/>
      <c r="K50" s="61">
        <v>11</v>
      </c>
      <c r="L50" s="62">
        <v>9</v>
      </c>
      <c r="M50" s="62">
        <v>7</v>
      </c>
      <c r="N50" s="62">
        <v>6</v>
      </c>
      <c r="O50" s="63">
        <v>6</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v>0</v>
      </c>
      <c r="N51" s="62">
        <v>0</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939</v>
      </c>
      <c r="L52" s="62">
        <v>897</v>
      </c>
      <c r="M52" s="62">
        <v>873</v>
      </c>
      <c r="N52" s="62">
        <v>910</v>
      </c>
      <c r="O52" s="63">
        <v>895</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511</v>
      </c>
      <c r="L53" s="67">
        <v>495</v>
      </c>
      <c r="M53" s="67">
        <v>499</v>
      </c>
      <c r="N53" s="67">
        <v>509</v>
      </c>
      <c r="O53" s="68">
        <v>455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ht="12.6" hidden="1" customHeight="1" x14ac:dyDescent="0.15"/>
    <row r="66" ht="12.6" hidden="1" customHeight="1" x14ac:dyDescent="0.15"/>
  </sheetData>
  <sheetProtection algorithmName="SHA-512" hashValue="Wk+g7VzVZBzb+KqNyIw+ylPJsZLizjQLOIdfhGV+zwKKYKrSYAGGxp/NY8zsSSmUgotPquYMKrykpoj612/m/A==" saltValue="1ZpXTbcTwOiEI0R0/3Lkd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10173</v>
      </c>
      <c r="J41" s="343">
        <v>9859</v>
      </c>
      <c r="K41" s="343">
        <v>9455</v>
      </c>
      <c r="L41" s="343">
        <v>8892</v>
      </c>
      <c r="M41" s="344">
        <v>8182</v>
      </c>
    </row>
    <row r="42" spans="2:13" ht="27.75" customHeight="1" x14ac:dyDescent="0.15">
      <c r="B42" s="1171"/>
      <c r="C42" s="1172"/>
      <c r="D42" s="104"/>
      <c r="E42" s="1177" t="s">
        <v>32</v>
      </c>
      <c r="F42" s="1177"/>
      <c r="G42" s="1177"/>
      <c r="H42" s="1178"/>
      <c r="I42" s="345">
        <v>43</v>
      </c>
      <c r="J42" s="346">
        <v>35</v>
      </c>
      <c r="K42" s="346">
        <v>28</v>
      </c>
      <c r="L42" s="346">
        <v>22</v>
      </c>
      <c r="M42" s="347">
        <v>16</v>
      </c>
    </row>
    <row r="43" spans="2:13" ht="27.75" customHeight="1" x14ac:dyDescent="0.15">
      <c r="B43" s="1171"/>
      <c r="C43" s="1172"/>
      <c r="D43" s="104"/>
      <c r="E43" s="1177" t="s">
        <v>33</v>
      </c>
      <c r="F43" s="1177"/>
      <c r="G43" s="1177"/>
      <c r="H43" s="1178"/>
      <c r="I43" s="345">
        <v>91</v>
      </c>
      <c r="J43" s="346">
        <v>72</v>
      </c>
      <c r="K43" s="346">
        <v>55</v>
      </c>
      <c r="L43" s="346">
        <v>41</v>
      </c>
      <c r="M43" s="347">
        <v>52</v>
      </c>
    </row>
    <row r="44" spans="2:13" ht="27.75" customHeight="1" x14ac:dyDescent="0.15">
      <c r="B44" s="1171"/>
      <c r="C44" s="1172"/>
      <c r="D44" s="104"/>
      <c r="E44" s="1177" t="s">
        <v>34</v>
      </c>
      <c r="F44" s="1177"/>
      <c r="G44" s="1177"/>
      <c r="H44" s="1178"/>
      <c r="I44" s="345">
        <v>1298</v>
      </c>
      <c r="J44" s="346">
        <v>1108</v>
      </c>
      <c r="K44" s="346">
        <v>920</v>
      </c>
      <c r="L44" s="346">
        <v>729</v>
      </c>
      <c r="M44" s="347">
        <v>563</v>
      </c>
    </row>
    <row r="45" spans="2:13" ht="27.75" customHeight="1" x14ac:dyDescent="0.15">
      <c r="B45" s="1171"/>
      <c r="C45" s="1172"/>
      <c r="D45" s="104"/>
      <c r="E45" s="1177" t="s">
        <v>35</v>
      </c>
      <c r="F45" s="1177"/>
      <c r="G45" s="1177"/>
      <c r="H45" s="1178"/>
      <c r="I45" s="345">
        <v>1449</v>
      </c>
      <c r="J45" s="346">
        <v>1404</v>
      </c>
      <c r="K45" s="346">
        <v>1324</v>
      </c>
      <c r="L45" s="346">
        <v>1244</v>
      </c>
      <c r="M45" s="347">
        <v>1265</v>
      </c>
    </row>
    <row r="46" spans="2:13" ht="27.75" customHeight="1" x14ac:dyDescent="0.15">
      <c r="B46" s="1171"/>
      <c r="C46" s="1172"/>
      <c r="D46" s="105"/>
      <c r="E46" s="1177" t="s">
        <v>36</v>
      </c>
      <c r="F46" s="1177"/>
      <c r="G46" s="1177"/>
      <c r="H46" s="1178"/>
      <c r="I46" s="345">
        <v>2</v>
      </c>
      <c r="J46" s="346">
        <v>1</v>
      </c>
      <c r="K46" s="346">
        <v>1</v>
      </c>
      <c r="L46" s="346">
        <v>1</v>
      </c>
      <c r="M46" s="347">
        <v>1</v>
      </c>
    </row>
    <row r="47" spans="2:13" ht="27.75" customHeight="1" x14ac:dyDescent="0.15">
      <c r="B47" s="1171"/>
      <c r="C47" s="1172"/>
      <c r="D47" s="106"/>
      <c r="E47" s="1179" t="s">
        <v>37</v>
      </c>
      <c r="F47" s="1180"/>
      <c r="G47" s="1180"/>
      <c r="H47" s="1181"/>
      <c r="I47" s="345" t="s">
        <v>487</v>
      </c>
      <c r="J47" s="346" t="s">
        <v>487</v>
      </c>
      <c r="K47" s="346" t="s">
        <v>487</v>
      </c>
      <c r="L47" s="346" t="s">
        <v>487</v>
      </c>
      <c r="M47" s="347" t="s">
        <v>487</v>
      </c>
    </row>
    <row r="48" spans="2:13" ht="27.75" customHeight="1" x14ac:dyDescent="0.15">
      <c r="B48" s="1171"/>
      <c r="C48" s="1172"/>
      <c r="D48" s="104"/>
      <c r="E48" s="1177" t="s">
        <v>38</v>
      </c>
      <c r="F48" s="1177"/>
      <c r="G48" s="1177"/>
      <c r="H48" s="1178"/>
      <c r="I48" s="345" t="s">
        <v>487</v>
      </c>
      <c r="J48" s="346" t="s">
        <v>487</v>
      </c>
      <c r="K48" s="346" t="s">
        <v>487</v>
      </c>
      <c r="L48" s="346" t="s">
        <v>487</v>
      </c>
      <c r="M48" s="347" t="s">
        <v>487</v>
      </c>
    </row>
    <row r="49" spans="2:13" ht="27.75" customHeight="1" x14ac:dyDescent="0.15">
      <c r="B49" s="1173"/>
      <c r="C49" s="1174"/>
      <c r="D49" s="104"/>
      <c r="E49" s="1177" t="s">
        <v>39</v>
      </c>
      <c r="F49" s="1177"/>
      <c r="G49" s="1177"/>
      <c r="H49" s="1178"/>
      <c r="I49" s="345">
        <v>8</v>
      </c>
      <c r="J49" s="346" t="s">
        <v>487</v>
      </c>
      <c r="K49" s="346" t="s">
        <v>487</v>
      </c>
      <c r="L49" s="346" t="s">
        <v>487</v>
      </c>
      <c r="M49" s="347" t="s">
        <v>487</v>
      </c>
    </row>
    <row r="50" spans="2:13" ht="27.75" customHeight="1" x14ac:dyDescent="0.15">
      <c r="B50" s="1182" t="s">
        <v>40</v>
      </c>
      <c r="C50" s="1183"/>
      <c r="D50" s="107"/>
      <c r="E50" s="1177" t="s">
        <v>41</v>
      </c>
      <c r="F50" s="1177"/>
      <c r="G50" s="1177"/>
      <c r="H50" s="1178"/>
      <c r="I50" s="345">
        <v>3478</v>
      </c>
      <c r="J50" s="346">
        <v>3433</v>
      </c>
      <c r="K50" s="346">
        <v>3966</v>
      </c>
      <c r="L50" s="346">
        <v>4757</v>
      </c>
      <c r="M50" s="347">
        <v>6130</v>
      </c>
    </row>
    <row r="51" spans="2:13" ht="27.75" customHeight="1" x14ac:dyDescent="0.15">
      <c r="B51" s="1171"/>
      <c r="C51" s="1172"/>
      <c r="D51" s="104"/>
      <c r="E51" s="1177" t="s">
        <v>42</v>
      </c>
      <c r="F51" s="1177"/>
      <c r="G51" s="1177"/>
      <c r="H51" s="1178"/>
      <c r="I51" s="345">
        <v>397</v>
      </c>
      <c r="J51" s="346">
        <v>371</v>
      </c>
      <c r="K51" s="346">
        <v>333</v>
      </c>
      <c r="L51" s="346">
        <v>268</v>
      </c>
      <c r="M51" s="347">
        <v>220</v>
      </c>
    </row>
    <row r="52" spans="2:13" ht="27.75" customHeight="1" x14ac:dyDescent="0.15">
      <c r="B52" s="1173"/>
      <c r="C52" s="1174"/>
      <c r="D52" s="104"/>
      <c r="E52" s="1177" t="s">
        <v>43</v>
      </c>
      <c r="F52" s="1177"/>
      <c r="G52" s="1177"/>
      <c r="H52" s="1178"/>
      <c r="I52" s="345">
        <v>8073</v>
      </c>
      <c r="J52" s="346">
        <v>7871</v>
      </c>
      <c r="K52" s="346">
        <v>7389</v>
      </c>
      <c r="L52" s="346">
        <v>6952</v>
      </c>
      <c r="M52" s="347">
        <v>6633</v>
      </c>
    </row>
    <row r="53" spans="2:13" ht="27.75" customHeight="1" thickBot="1" x14ac:dyDescent="0.2">
      <c r="B53" s="1184" t="s">
        <v>19</v>
      </c>
      <c r="C53" s="1185"/>
      <c r="D53" s="108"/>
      <c r="E53" s="1186" t="s">
        <v>44</v>
      </c>
      <c r="F53" s="1186"/>
      <c r="G53" s="1186"/>
      <c r="H53" s="1187"/>
      <c r="I53" s="348">
        <v>1117</v>
      </c>
      <c r="J53" s="349">
        <v>804</v>
      </c>
      <c r="K53" s="349">
        <v>95</v>
      </c>
      <c r="L53" s="349">
        <v>-1049</v>
      </c>
      <c r="M53" s="350">
        <v>-2905</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SygyXNEX2Y7rdtY7jiSop8bAlITI6hMUDvj+Wb/QxnJ/VjiwfsnH06u00bnmcl8L3VD3xHhmyLAK5WTOuMGwuw==" saltValue="0L9B38EaGYacaejGZGLe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1706</v>
      </c>
      <c r="G55" s="120">
        <v>1658</v>
      </c>
      <c r="H55" s="121">
        <v>2094</v>
      </c>
    </row>
    <row r="56" spans="2:8" ht="52.5" customHeight="1" x14ac:dyDescent="0.15">
      <c r="B56" s="122"/>
      <c r="C56" s="1198" t="s">
        <v>47</v>
      </c>
      <c r="D56" s="1198"/>
      <c r="E56" s="1199"/>
      <c r="F56" s="123">
        <v>983</v>
      </c>
      <c r="G56" s="123">
        <v>939</v>
      </c>
      <c r="H56" s="124">
        <v>916</v>
      </c>
    </row>
    <row r="57" spans="2:8" ht="53.25" customHeight="1" x14ac:dyDescent="0.15">
      <c r="B57" s="122"/>
      <c r="C57" s="1200" t="s">
        <v>48</v>
      </c>
      <c r="D57" s="1200"/>
      <c r="E57" s="1201"/>
      <c r="F57" s="125">
        <v>944</v>
      </c>
      <c r="G57" s="125">
        <v>1814</v>
      </c>
      <c r="H57" s="126">
        <v>2763</v>
      </c>
    </row>
    <row r="58" spans="2:8" ht="45.75" customHeight="1" x14ac:dyDescent="0.15">
      <c r="B58" s="127"/>
      <c r="C58" s="1188" t="s">
        <v>554</v>
      </c>
      <c r="D58" s="1189"/>
      <c r="E58" s="1190"/>
      <c r="F58" s="128" t="s">
        <v>559</v>
      </c>
      <c r="G58" s="128">
        <v>777</v>
      </c>
      <c r="H58" s="129">
        <v>1780</v>
      </c>
    </row>
    <row r="59" spans="2:8" ht="45.75" customHeight="1" x14ac:dyDescent="0.15">
      <c r="B59" s="127"/>
      <c r="C59" s="1188" t="s">
        <v>555</v>
      </c>
      <c r="D59" s="1189"/>
      <c r="E59" s="1190"/>
      <c r="F59" s="128">
        <v>434</v>
      </c>
      <c r="G59" s="128">
        <v>470</v>
      </c>
      <c r="H59" s="129">
        <v>470</v>
      </c>
    </row>
    <row r="60" spans="2:8" ht="45.75" customHeight="1" x14ac:dyDescent="0.15">
      <c r="B60" s="127"/>
      <c r="C60" s="1188" t="s">
        <v>556</v>
      </c>
      <c r="D60" s="1189"/>
      <c r="E60" s="1190"/>
      <c r="F60" s="128">
        <v>315</v>
      </c>
      <c r="G60" s="128">
        <v>322</v>
      </c>
      <c r="H60" s="129">
        <v>293</v>
      </c>
    </row>
    <row r="61" spans="2:8" ht="45.75" customHeight="1" x14ac:dyDescent="0.15">
      <c r="B61" s="127"/>
      <c r="C61" s="1188" t="s">
        <v>557</v>
      </c>
      <c r="D61" s="1189"/>
      <c r="E61" s="1190"/>
      <c r="F61" s="128">
        <v>45</v>
      </c>
      <c r="G61" s="128">
        <v>67</v>
      </c>
      <c r="H61" s="129">
        <v>90</v>
      </c>
    </row>
    <row r="62" spans="2:8" ht="45.75" customHeight="1" thickBot="1" x14ac:dyDescent="0.2">
      <c r="B62" s="130"/>
      <c r="C62" s="1191" t="s">
        <v>558</v>
      </c>
      <c r="D62" s="1192"/>
      <c r="E62" s="1193"/>
      <c r="F62" s="131">
        <v>44</v>
      </c>
      <c r="G62" s="131">
        <v>44</v>
      </c>
      <c r="H62" s="132">
        <v>44</v>
      </c>
    </row>
    <row r="63" spans="2:8" ht="52.5" customHeight="1" thickBot="1" x14ac:dyDescent="0.2">
      <c r="B63" s="133"/>
      <c r="C63" s="1194" t="s">
        <v>49</v>
      </c>
      <c r="D63" s="1194"/>
      <c r="E63" s="1195"/>
      <c r="F63" s="134">
        <v>3633</v>
      </c>
      <c r="G63" s="134">
        <v>4412</v>
      </c>
      <c r="H63" s="135">
        <v>5773</v>
      </c>
    </row>
    <row r="64" spans="2:8" x14ac:dyDescent="0.15"/>
  </sheetData>
  <sheetProtection algorithmName="SHA-512" hashValue="fl07QE48ghvGI8Sf4klFsi1YYfoUHZg8BrrOLu/OPEeD6D92phFoVeDd6TRwIJLZfhtm3/UFaf5wHKOwHI/q4A==" saltValue="NS/SrNvSlVgvaUAmtChM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70472</v>
      </c>
      <c r="E3" s="154"/>
      <c r="F3" s="155">
        <v>94081</v>
      </c>
      <c r="G3" s="156"/>
      <c r="H3" s="157"/>
    </row>
    <row r="4" spans="1:8" x14ac:dyDescent="0.15">
      <c r="A4" s="158"/>
      <c r="B4" s="159"/>
      <c r="C4" s="160"/>
      <c r="D4" s="161">
        <v>39217</v>
      </c>
      <c r="E4" s="162"/>
      <c r="F4" s="163">
        <v>48949</v>
      </c>
      <c r="G4" s="164"/>
      <c r="H4" s="165"/>
    </row>
    <row r="5" spans="1:8" x14ac:dyDescent="0.15">
      <c r="A5" s="146" t="s">
        <v>519</v>
      </c>
      <c r="B5" s="151"/>
      <c r="C5" s="152"/>
      <c r="D5" s="153">
        <v>81657</v>
      </c>
      <c r="E5" s="154"/>
      <c r="F5" s="155">
        <v>92632</v>
      </c>
      <c r="G5" s="156"/>
      <c r="H5" s="157"/>
    </row>
    <row r="6" spans="1:8" x14ac:dyDescent="0.15">
      <c r="A6" s="158"/>
      <c r="B6" s="159"/>
      <c r="C6" s="160"/>
      <c r="D6" s="161">
        <v>33237</v>
      </c>
      <c r="E6" s="162"/>
      <c r="F6" s="163">
        <v>47978</v>
      </c>
      <c r="G6" s="164"/>
      <c r="H6" s="165"/>
    </row>
    <row r="7" spans="1:8" x14ac:dyDescent="0.15">
      <c r="A7" s="146" t="s">
        <v>520</v>
      </c>
      <c r="B7" s="151"/>
      <c r="C7" s="152"/>
      <c r="D7" s="153">
        <v>74151</v>
      </c>
      <c r="E7" s="154"/>
      <c r="F7" s="155">
        <v>96469</v>
      </c>
      <c r="G7" s="156"/>
      <c r="H7" s="157"/>
    </row>
    <row r="8" spans="1:8" x14ac:dyDescent="0.15">
      <c r="A8" s="158"/>
      <c r="B8" s="159"/>
      <c r="C8" s="160"/>
      <c r="D8" s="161">
        <v>28505</v>
      </c>
      <c r="E8" s="162"/>
      <c r="F8" s="163">
        <v>49775</v>
      </c>
      <c r="G8" s="164"/>
      <c r="H8" s="165"/>
    </row>
    <row r="9" spans="1:8" x14ac:dyDescent="0.15">
      <c r="A9" s="146" t="s">
        <v>521</v>
      </c>
      <c r="B9" s="151"/>
      <c r="C9" s="152"/>
      <c r="D9" s="153">
        <v>71749</v>
      </c>
      <c r="E9" s="154"/>
      <c r="F9" s="155">
        <v>85743</v>
      </c>
      <c r="G9" s="156"/>
      <c r="H9" s="157"/>
    </row>
    <row r="10" spans="1:8" x14ac:dyDescent="0.15">
      <c r="A10" s="158"/>
      <c r="B10" s="159"/>
      <c r="C10" s="160"/>
      <c r="D10" s="161">
        <v>38245</v>
      </c>
      <c r="E10" s="162"/>
      <c r="F10" s="163">
        <v>45231</v>
      </c>
      <c r="G10" s="164"/>
      <c r="H10" s="165"/>
    </row>
    <row r="11" spans="1:8" x14ac:dyDescent="0.15">
      <c r="A11" s="146" t="s">
        <v>522</v>
      </c>
      <c r="B11" s="151"/>
      <c r="C11" s="152"/>
      <c r="D11" s="153">
        <v>96086</v>
      </c>
      <c r="E11" s="154"/>
      <c r="F11" s="155">
        <v>92509</v>
      </c>
      <c r="G11" s="156"/>
      <c r="H11" s="157"/>
    </row>
    <row r="12" spans="1:8" x14ac:dyDescent="0.15">
      <c r="A12" s="158"/>
      <c r="B12" s="159"/>
      <c r="C12" s="166"/>
      <c r="D12" s="161">
        <v>64792</v>
      </c>
      <c r="E12" s="162"/>
      <c r="F12" s="163">
        <v>52274</v>
      </c>
      <c r="G12" s="164"/>
      <c r="H12" s="165"/>
    </row>
    <row r="13" spans="1:8" x14ac:dyDescent="0.15">
      <c r="A13" s="146"/>
      <c r="B13" s="151"/>
      <c r="C13" s="152"/>
      <c r="D13" s="153">
        <v>78823</v>
      </c>
      <c r="E13" s="154"/>
      <c r="F13" s="155">
        <v>92287</v>
      </c>
      <c r="G13" s="167"/>
      <c r="H13" s="157"/>
    </row>
    <row r="14" spans="1:8" x14ac:dyDescent="0.15">
      <c r="A14" s="158"/>
      <c r="B14" s="159"/>
      <c r="C14" s="160"/>
      <c r="D14" s="161">
        <v>40799</v>
      </c>
      <c r="E14" s="162"/>
      <c r="F14" s="163">
        <v>48841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1.79</v>
      </c>
      <c r="C19" s="168">
        <f>ROUND(VALUE(SUBSTITUTE(実質収支比率等に係る経年分析!G$48,"▲","-")),2)</f>
        <v>4.6900000000000004</v>
      </c>
      <c r="D19" s="168">
        <f>ROUND(VALUE(SUBSTITUTE(実質収支比率等に係る経年分析!H$48,"▲","-")),2)</f>
        <v>3.86</v>
      </c>
      <c r="E19" s="168">
        <f>ROUND(VALUE(SUBSTITUTE(実質収支比率等に係る経年分析!I$48,"▲","-")),2)</f>
        <v>8.1300000000000008</v>
      </c>
      <c r="F19" s="168">
        <f>ROUND(VALUE(SUBSTITUTE(実質収支比率等に係る経年分析!J$48,"▲","-")),2)</f>
        <v>9.39</v>
      </c>
    </row>
    <row r="20" spans="1:11" x14ac:dyDescent="0.15">
      <c r="A20" s="168" t="s">
        <v>53</v>
      </c>
      <c r="B20" s="168">
        <f>ROUND(VALUE(SUBSTITUTE(実質収支比率等に係る経年分析!F$47,"▲","-")),2)</f>
        <v>28.68</v>
      </c>
      <c r="C20" s="168">
        <f>ROUND(VALUE(SUBSTITUTE(実質収支比率等に係る経年分析!G$47,"▲","-")),2)</f>
        <v>22.99</v>
      </c>
      <c r="D20" s="168">
        <f>ROUND(VALUE(SUBSTITUTE(実質収支比率等に係る経年分析!H$47,"▲","-")),2)</f>
        <v>27.07</v>
      </c>
      <c r="E20" s="168">
        <f>ROUND(VALUE(SUBSTITUTE(実質収支比率等に係る経年分析!I$47,"▲","-")),2)</f>
        <v>26.92</v>
      </c>
      <c r="F20" s="168">
        <f>ROUND(VALUE(SUBSTITUTE(実質収支比率等に係る経年分析!J$47,"▲","-")),2)</f>
        <v>33.94</v>
      </c>
    </row>
    <row r="21" spans="1:11" x14ac:dyDescent="0.15">
      <c r="A21" s="168" t="s">
        <v>54</v>
      </c>
      <c r="B21" s="168">
        <f>IF(ISNUMBER(VALUE(SUBSTITUTE(実質収支比率等に係る経年分析!F$49,"▲","-"))),ROUND(VALUE(SUBSTITUTE(実質収支比率等に係る経年分析!F$49,"▲","-")),2),NA())</f>
        <v>-5.33</v>
      </c>
      <c r="C21" s="168">
        <f>IF(ISNUMBER(VALUE(SUBSTITUTE(実質収支比率等に係る経年分析!G$49,"▲","-"))),ROUND(VALUE(SUBSTITUTE(実質収支比率等に係る経年分析!G$49,"▲","-")),2),NA())</f>
        <v>-2</v>
      </c>
      <c r="D21" s="168">
        <f>IF(ISNUMBER(VALUE(SUBSTITUTE(実質収支比率等に係る経年分析!H$49,"▲","-"))),ROUND(VALUE(SUBSTITUTE(実質収支比率等に係る経年分析!H$49,"▲","-")),2),NA())</f>
        <v>4.9400000000000004</v>
      </c>
      <c r="E21" s="168">
        <f>IF(ISNUMBER(VALUE(SUBSTITUTE(実質収支比率等に係る経年分析!I$49,"▲","-"))),ROUND(VALUE(SUBSTITUTE(実質収支比率等に係る経年分析!I$49,"▲","-")),2),NA())</f>
        <v>3.42</v>
      </c>
      <c r="F21" s="168">
        <f>IF(ISNUMBER(VALUE(SUBSTITUTE(実質収支比率等に係る経年分析!J$49,"▲","-"))),ROUND(VALUE(SUBSTITUTE(実質収支比率等に係る経年分析!J$49,"▲","-")),2),NA())</f>
        <v>8.32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西之表市地方卸売市場特別会計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交通災害共済事業特別会計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後期高齢者医療保険特別会計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0.14000000000000001</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1.83</v>
      </c>
    </row>
    <row r="35" spans="1:16" x14ac:dyDescent="0.15">
      <c r="A35" s="169" t="str">
        <f>IF(連結実質赤字比率に係る赤字・黒字の構成分析!C$35="",NA(),連結実質赤字比率に係る赤字・黒字の構成分析!C$35)</f>
        <v>西之表市水道事業会計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6.66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5.33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4.8600000000000003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5.23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5.96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4.68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3.85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8.1300000000000008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9.3800000000000008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939</v>
      </c>
      <c r="E42" s="170"/>
      <c r="F42" s="170"/>
      <c r="G42" s="170">
        <f>'実質公債費比率（分子）の構造'!L$52</f>
        <v>897</v>
      </c>
      <c r="H42" s="170"/>
      <c r="I42" s="170"/>
      <c r="J42" s="170">
        <f>'実質公債費比率（分子）の構造'!M$52</f>
        <v>873</v>
      </c>
      <c r="K42" s="170"/>
      <c r="L42" s="170"/>
      <c r="M42" s="170">
        <f>'実質公債費比率（分子）の構造'!N$52</f>
        <v>910</v>
      </c>
      <c r="N42" s="170"/>
      <c r="O42" s="170"/>
      <c r="P42" s="170">
        <f>'実質公債費比率（分子）の構造'!O$52</f>
        <v>895</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11</v>
      </c>
      <c r="C44" s="170"/>
      <c r="D44" s="170"/>
      <c r="E44" s="170">
        <f>'実質公債費比率（分子）の構造'!L$50</f>
        <v>9</v>
      </c>
      <c r="F44" s="170"/>
      <c r="G44" s="170"/>
      <c r="H44" s="170">
        <f>'実質公債費比率（分子）の構造'!M$50</f>
        <v>7</v>
      </c>
      <c r="I44" s="170"/>
      <c r="J44" s="170"/>
      <c r="K44" s="170">
        <f>'実質公債費比率（分子）の構造'!N$50</f>
        <v>6</v>
      </c>
      <c r="L44" s="170"/>
      <c r="M44" s="170"/>
      <c r="N44" s="170">
        <f>'実質公債費比率（分子）の構造'!O$50</f>
        <v>6</v>
      </c>
      <c r="O44" s="170"/>
      <c r="P44" s="170"/>
    </row>
    <row r="45" spans="1:16" x14ac:dyDescent="0.15">
      <c r="A45" s="170" t="s">
        <v>63</v>
      </c>
      <c r="B45" s="170">
        <f>'実質公債費比率（分子）の構造'!K$49</f>
        <v>213</v>
      </c>
      <c r="C45" s="170"/>
      <c r="D45" s="170"/>
      <c r="E45" s="170">
        <f>'実質公債費比率（分子）の構造'!L$49</f>
        <v>213</v>
      </c>
      <c r="F45" s="170"/>
      <c r="G45" s="170"/>
      <c r="H45" s="170">
        <f>'実質公債費比率（分子）の構造'!M$49</f>
        <v>214</v>
      </c>
      <c r="I45" s="170"/>
      <c r="J45" s="170"/>
      <c r="K45" s="170">
        <f>'実質公債費比率（分子）の構造'!N$49</f>
        <v>210</v>
      </c>
      <c r="L45" s="170"/>
      <c r="M45" s="170"/>
      <c r="N45" s="170">
        <f>'実質公債費比率（分子）の構造'!O$49</f>
        <v>206</v>
      </c>
      <c r="O45" s="170"/>
      <c r="P45" s="170"/>
    </row>
    <row r="46" spans="1:16" x14ac:dyDescent="0.15">
      <c r="A46" s="170" t="s">
        <v>64</v>
      </c>
      <c r="B46" s="170">
        <f>'実質公債費比率（分子）の構造'!K$48</f>
        <v>8</v>
      </c>
      <c r="C46" s="170"/>
      <c r="D46" s="170"/>
      <c r="E46" s="170">
        <f>'実質公債費比率（分子）の構造'!L$48</f>
        <v>7</v>
      </c>
      <c r="F46" s="170"/>
      <c r="G46" s="170"/>
      <c r="H46" s="170">
        <f>'実質公債費比率（分子）の構造'!M$48</f>
        <v>6</v>
      </c>
      <c r="I46" s="170"/>
      <c r="J46" s="170"/>
      <c r="K46" s="170">
        <f>'実質公債費比率（分子）の構造'!N$48</f>
        <v>4</v>
      </c>
      <c r="L46" s="170"/>
      <c r="M46" s="170"/>
      <c r="N46" s="170">
        <f>'実質公債費比率（分子）の構造'!O$48</f>
        <v>13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1218</v>
      </c>
      <c r="C49" s="170"/>
      <c r="D49" s="170"/>
      <c r="E49" s="170">
        <f>'実質公債費比率（分子）の構造'!L$45</f>
        <v>1163</v>
      </c>
      <c r="F49" s="170"/>
      <c r="G49" s="170"/>
      <c r="H49" s="170">
        <f>'実質公債費比率（分子）の構造'!M$45</f>
        <v>1145</v>
      </c>
      <c r="I49" s="170"/>
      <c r="J49" s="170"/>
      <c r="K49" s="170">
        <f>'実質公債費比率（分子）の構造'!N$45</f>
        <v>1199</v>
      </c>
      <c r="L49" s="170"/>
      <c r="M49" s="170"/>
      <c r="N49" s="170">
        <f>'実質公債費比率（分子）の構造'!O$45</f>
        <v>1125</v>
      </c>
      <c r="O49" s="170"/>
      <c r="P49" s="170"/>
    </row>
    <row r="50" spans="1:16" x14ac:dyDescent="0.15">
      <c r="A50" s="170" t="s">
        <v>67</v>
      </c>
      <c r="B50" s="170" t="e">
        <f>NA()</f>
        <v>#N/A</v>
      </c>
      <c r="C50" s="170">
        <f>IF(ISNUMBER('実質公債費比率（分子）の構造'!K$53),'実質公債費比率（分子）の構造'!K$53,NA())</f>
        <v>511</v>
      </c>
      <c r="D50" s="170" t="e">
        <f>NA()</f>
        <v>#N/A</v>
      </c>
      <c r="E50" s="170" t="e">
        <f>NA()</f>
        <v>#N/A</v>
      </c>
      <c r="F50" s="170">
        <f>IF(ISNUMBER('実質公債費比率（分子）の構造'!L$53),'実質公債費比率（分子）の構造'!L$53,NA())</f>
        <v>495</v>
      </c>
      <c r="G50" s="170" t="e">
        <f>NA()</f>
        <v>#N/A</v>
      </c>
      <c r="H50" s="170" t="e">
        <f>NA()</f>
        <v>#N/A</v>
      </c>
      <c r="I50" s="170">
        <f>IF(ISNUMBER('実質公債費比率（分子）の構造'!M$53),'実質公債費比率（分子）の構造'!M$53,NA())</f>
        <v>499</v>
      </c>
      <c r="J50" s="170" t="e">
        <f>NA()</f>
        <v>#N/A</v>
      </c>
      <c r="K50" s="170" t="e">
        <f>NA()</f>
        <v>#N/A</v>
      </c>
      <c r="L50" s="170">
        <f>IF(ISNUMBER('実質公債費比率（分子）の構造'!N$53),'実質公債費比率（分子）の構造'!N$53,NA())</f>
        <v>509</v>
      </c>
      <c r="M50" s="170" t="e">
        <f>NA()</f>
        <v>#N/A</v>
      </c>
      <c r="N50" s="170" t="e">
        <f>NA()</f>
        <v>#N/A</v>
      </c>
      <c r="O50" s="170">
        <f>IF(ISNUMBER('実質公債費比率（分子）の構造'!O$53),'実質公債費比率（分子）の構造'!O$53,NA())</f>
        <v>455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8073</v>
      </c>
      <c r="E56" s="169"/>
      <c r="F56" s="169"/>
      <c r="G56" s="169">
        <f>'将来負担比率（分子）の構造'!J$52</f>
        <v>7871</v>
      </c>
      <c r="H56" s="169"/>
      <c r="I56" s="169"/>
      <c r="J56" s="169">
        <f>'将来負担比率（分子）の構造'!K$52</f>
        <v>7389</v>
      </c>
      <c r="K56" s="169"/>
      <c r="L56" s="169"/>
      <c r="M56" s="169">
        <f>'将来負担比率（分子）の構造'!L$52</f>
        <v>6952</v>
      </c>
      <c r="N56" s="169"/>
      <c r="O56" s="169"/>
      <c r="P56" s="169">
        <f>'将来負担比率（分子）の構造'!M$52</f>
        <v>6633</v>
      </c>
    </row>
    <row r="57" spans="1:16" x14ac:dyDescent="0.15">
      <c r="A57" s="169" t="s">
        <v>42</v>
      </c>
      <c r="B57" s="169"/>
      <c r="C57" s="169"/>
      <c r="D57" s="169">
        <f>'将来負担比率（分子）の構造'!I$51</f>
        <v>397</v>
      </c>
      <c r="E57" s="169"/>
      <c r="F57" s="169"/>
      <c r="G57" s="169">
        <f>'将来負担比率（分子）の構造'!J$51</f>
        <v>371</v>
      </c>
      <c r="H57" s="169"/>
      <c r="I57" s="169"/>
      <c r="J57" s="169">
        <f>'将来負担比率（分子）の構造'!K$51</f>
        <v>333</v>
      </c>
      <c r="K57" s="169"/>
      <c r="L57" s="169"/>
      <c r="M57" s="169">
        <f>'将来負担比率（分子）の構造'!L$51</f>
        <v>268</v>
      </c>
      <c r="N57" s="169"/>
      <c r="O57" s="169"/>
      <c r="P57" s="169">
        <f>'将来負担比率（分子）の構造'!M$51</f>
        <v>220</v>
      </c>
    </row>
    <row r="58" spans="1:16" x14ac:dyDescent="0.15">
      <c r="A58" s="169" t="s">
        <v>41</v>
      </c>
      <c r="B58" s="169"/>
      <c r="C58" s="169"/>
      <c r="D58" s="169">
        <f>'将来負担比率（分子）の構造'!I$50</f>
        <v>3478</v>
      </c>
      <c r="E58" s="169"/>
      <c r="F58" s="169"/>
      <c r="G58" s="169">
        <f>'将来負担比率（分子）の構造'!J$50</f>
        <v>3433</v>
      </c>
      <c r="H58" s="169"/>
      <c r="I58" s="169"/>
      <c r="J58" s="169">
        <f>'将来負担比率（分子）の構造'!K$50</f>
        <v>3966</v>
      </c>
      <c r="K58" s="169"/>
      <c r="L58" s="169"/>
      <c r="M58" s="169">
        <f>'将来負担比率（分子）の構造'!L$50</f>
        <v>4757</v>
      </c>
      <c r="N58" s="169"/>
      <c r="O58" s="169"/>
      <c r="P58" s="169">
        <f>'将来負担比率（分子）の構造'!M$50</f>
        <v>6130</v>
      </c>
    </row>
    <row r="59" spans="1:16" x14ac:dyDescent="0.15">
      <c r="A59" s="169" t="s">
        <v>39</v>
      </c>
      <c r="B59" s="169">
        <f>'将来負担比率（分子）の構造'!I$49</f>
        <v>8</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2</v>
      </c>
      <c r="C61" s="169"/>
      <c r="D61" s="169"/>
      <c r="E61" s="169">
        <f>'将来負担比率（分子）の構造'!J$46</f>
        <v>1</v>
      </c>
      <c r="F61" s="169"/>
      <c r="G61" s="169"/>
      <c r="H61" s="169">
        <f>'将来負担比率（分子）の構造'!K$46</f>
        <v>1</v>
      </c>
      <c r="I61" s="169"/>
      <c r="J61" s="169"/>
      <c r="K61" s="169">
        <f>'将来負担比率（分子）の構造'!L$46</f>
        <v>1</v>
      </c>
      <c r="L61" s="169"/>
      <c r="M61" s="169"/>
      <c r="N61" s="169">
        <f>'将来負担比率（分子）の構造'!M$46</f>
        <v>1</v>
      </c>
      <c r="O61" s="169"/>
      <c r="P61" s="169"/>
    </row>
    <row r="62" spans="1:16" x14ac:dyDescent="0.15">
      <c r="A62" s="169" t="s">
        <v>35</v>
      </c>
      <c r="B62" s="169">
        <f>'将来負担比率（分子）の構造'!I$45</f>
        <v>1449</v>
      </c>
      <c r="C62" s="169"/>
      <c r="D62" s="169"/>
      <c r="E62" s="169">
        <f>'将来負担比率（分子）の構造'!J$45</f>
        <v>1404</v>
      </c>
      <c r="F62" s="169"/>
      <c r="G62" s="169"/>
      <c r="H62" s="169">
        <f>'将来負担比率（分子）の構造'!K$45</f>
        <v>1324</v>
      </c>
      <c r="I62" s="169"/>
      <c r="J62" s="169"/>
      <c r="K62" s="169">
        <f>'将来負担比率（分子）の構造'!L$45</f>
        <v>1244</v>
      </c>
      <c r="L62" s="169"/>
      <c r="M62" s="169"/>
      <c r="N62" s="169">
        <f>'将来負担比率（分子）の構造'!M$45</f>
        <v>1265</v>
      </c>
      <c r="O62" s="169"/>
      <c r="P62" s="169"/>
    </row>
    <row r="63" spans="1:16" x14ac:dyDescent="0.15">
      <c r="A63" s="169" t="s">
        <v>34</v>
      </c>
      <c r="B63" s="169">
        <f>'将来負担比率（分子）の構造'!I$44</f>
        <v>1298</v>
      </c>
      <c r="C63" s="169"/>
      <c r="D63" s="169"/>
      <c r="E63" s="169">
        <f>'将来負担比率（分子）の構造'!J$44</f>
        <v>1108</v>
      </c>
      <c r="F63" s="169"/>
      <c r="G63" s="169"/>
      <c r="H63" s="169">
        <f>'将来負担比率（分子）の構造'!K$44</f>
        <v>920</v>
      </c>
      <c r="I63" s="169"/>
      <c r="J63" s="169"/>
      <c r="K63" s="169">
        <f>'将来負担比率（分子）の構造'!L$44</f>
        <v>729</v>
      </c>
      <c r="L63" s="169"/>
      <c r="M63" s="169"/>
      <c r="N63" s="169">
        <f>'将来負担比率（分子）の構造'!M$44</f>
        <v>563</v>
      </c>
      <c r="O63" s="169"/>
      <c r="P63" s="169"/>
    </row>
    <row r="64" spans="1:16" x14ac:dyDescent="0.15">
      <c r="A64" s="169" t="s">
        <v>33</v>
      </c>
      <c r="B64" s="169">
        <f>'将来負担比率（分子）の構造'!I$43</f>
        <v>91</v>
      </c>
      <c r="C64" s="169"/>
      <c r="D64" s="169"/>
      <c r="E64" s="169">
        <f>'将来負担比率（分子）の構造'!J$43</f>
        <v>72</v>
      </c>
      <c r="F64" s="169"/>
      <c r="G64" s="169"/>
      <c r="H64" s="169">
        <f>'将来負担比率（分子）の構造'!K$43</f>
        <v>55</v>
      </c>
      <c r="I64" s="169"/>
      <c r="J64" s="169"/>
      <c r="K64" s="169">
        <f>'将来負担比率（分子）の構造'!L$43</f>
        <v>41</v>
      </c>
      <c r="L64" s="169"/>
      <c r="M64" s="169"/>
      <c r="N64" s="169">
        <f>'将来負担比率（分子）の構造'!M$43</f>
        <v>52</v>
      </c>
      <c r="O64" s="169"/>
      <c r="P64" s="169"/>
    </row>
    <row r="65" spans="1:16" x14ac:dyDescent="0.15">
      <c r="A65" s="169" t="s">
        <v>32</v>
      </c>
      <c r="B65" s="169">
        <f>'将来負担比率（分子）の構造'!I$42</f>
        <v>43</v>
      </c>
      <c r="C65" s="169"/>
      <c r="D65" s="169"/>
      <c r="E65" s="169">
        <f>'将来負担比率（分子）の構造'!J$42</f>
        <v>35</v>
      </c>
      <c r="F65" s="169"/>
      <c r="G65" s="169"/>
      <c r="H65" s="169">
        <f>'将来負担比率（分子）の構造'!K$42</f>
        <v>28</v>
      </c>
      <c r="I65" s="169"/>
      <c r="J65" s="169"/>
      <c r="K65" s="169">
        <f>'将来負担比率（分子）の構造'!L$42</f>
        <v>22</v>
      </c>
      <c r="L65" s="169"/>
      <c r="M65" s="169"/>
      <c r="N65" s="169">
        <f>'将来負担比率（分子）の構造'!M$42</f>
        <v>16</v>
      </c>
      <c r="O65" s="169"/>
      <c r="P65" s="169"/>
    </row>
    <row r="66" spans="1:16" x14ac:dyDescent="0.15">
      <c r="A66" s="169" t="s">
        <v>31</v>
      </c>
      <c r="B66" s="169">
        <f>'将来負担比率（分子）の構造'!I$41</f>
        <v>10173</v>
      </c>
      <c r="C66" s="169"/>
      <c r="D66" s="169"/>
      <c r="E66" s="169">
        <f>'将来負担比率（分子）の構造'!J$41</f>
        <v>9859</v>
      </c>
      <c r="F66" s="169"/>
      <c r="G66" s="169"/>
      <c r="H66" s="169">
        <f>'将来負担比率（分子）の構造'!K$41</f>
        <v>9455</v>
      </c>
      <c r="I66" s="169"/>
      <c r="J66" s="169"/>
      <c r="K66" s="169">
        <f>'将来負担比率（分子）の構造'!L$41</f>
        <v>8892</v>
      </c>
      <c r="L66" s="169"/>
      <c r="M66" s="169"/>
      <c r="N66" s="169">
        <f>'将来負担比率（分子）の構造'!M$41</f>
        <v>8182</v>
      </c>
      <c r="O66" s="169"/>
      <c r="P66" s="169"/>
    </row>
    <row r="67" spans="1:16" x14ac:dyDescent="0.15">
      <c r="A67" s="169" t="s">
        <v>71</v>
      </c>
      <c r="B67" s="169" t="e">
        <f>NA()</f>
        <v>#N/A</v>
      </c>
      <c r="C67" s="169">
        <f>IF(ISNUMBER('将来負担比率（分子）の構造'!I$53), IF('将来負担比率（分子）の構造'!I$53 &lt; 0, 0, '将来負担比率（分子）の構造'!I$53), NA())</f>
        <v>1117</v>
      </c>
      <c r="D67" s="169" t="e">
        <f>NA()</f>
        <v>#N/A</v>
      </c>
      <c r="E67" s="169" t="e">
        <f>NA()</f>
        <v>#N/A</v>
      </c>
      <c r="F67" s="169">
        <f>IF(ISNUMBER('将来負担比率（分子）の構造'!J$53), IF('将来負担比率（分子）の構造'!J$53 &lt; 0, 0, '将来負担比率（分子）の構造'!J$53), NA())</f>
        <v>804</v>
      </c>
      <c r="G67" s="169" t="e">
        <f>NA()</f>
        <v>#N/A</v>
      </c>
      <c r="H67" s="169" t="e">
        <f>NA()</f>
        <v>#N/A</v>
      </c>
      <c r="I67" s="169">
        <f>IF(ISNUMBER('将来負担比率（分子）の構造'!K$53), IF('将来負担比率（分子）の構造'!K$53 &lt; 0, 0, '将来負担比率（分子）の構造'!K$53), NA())</f>
        <v>95</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1706</v>
      </c>
      <c r="C72" s="173">
        <f>基金残高に係る経年分析!G55</f>
        <v>1658</v>
      </c>
      <c r="D72" s="173">
        <f>基金残高に係る経年分析!H55</f>
        <v>2094</v>
      </c>
    </row>
    <row r="73" spans="1:16" x14ac:dyDescent="0.15">
      <c r="A73" s="172" t="s">
        <v>74</v>
      </c>
      <c r="B73" s="173">
        <f>基金残高に係る経年分析!F56</f>
        <v>983</v>
      </c>
      <c r="C73" s="173">
        <f>基金残高に係る経年分析!G56</f>
        <v>939</v>
      </c>
      <c r="D73" s="173">
        <f>基金残高に係る経年分析!H56</f>
        <v>916</v>
      </c>
    </row>
    <row r="74" spans="1:16" x14ac:dyDescent="0.15">
      <c r="A74" s="172" t="s">
        <v>75</v>
      </c>
      <c r="B74" s="173">
        <f>基金残高に係る経年分析!F57</f>
        <v>944</v>
      </c>
      <c r="C74" s="173">
        <f>基金残高に係る経年分析!G57</f>
        <v>1814</v>
      </c>
      <c r="D74" s="173">
        <f>基金残高に係る経年分析!H57</f>
        <v>2763</v>
      </c>
    </row>
  </sheetData>
  <sheetProtection algorithmName="SHA-512" hashValue="dyuXCI8qz32a/Jd6dkRduitoh+nfPS4aflkByUIT7672S6irnGsIjGGMD73CH3nDDxz0Rf7/X7fXJJSu9DVn+w==" saltValue="TGQqSyprY0yF0OL4tQ5G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2025-03-10T06:58:36Z</cp:lastPrinted>
  <dcterms:created xsi:type="dcterms:W3CDTF">2025-02-19T05:33:49Z</dcterms:created>
  <dcterms:modified xsi:type="dcterms:W3CDTF">2025-03-24T00:53:56Z</dcterms:modified>
  <cp:category/>
</cp:coreProperties>
</file>