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2C32862E-ADA6-4B61-8B6E-D75B8C7932B9}" xr6:coauthVersionLast="36" xr6:coauthVersionMax="36" xr10:uidLastSave="{00000000-0000-0000-0000-000000000000}"/>
  <bookViews>
    <workbookView xWindow="0" yWindow="0" windowWidth="20490" windowHeight="75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E37" i="10"/>
  <c r="C37" i="10"/>
  <c r="CO36" i="10"/>
  <c r="BE36" i="10"/>
  <c r="C36" i="10"/>
  <c r="CO35" i="10"/>
  <c r="BE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AM37" i="10" s="1"/>
  <c r="AM38" i="10" s="1"/>
  <c r="BE34" i="10" l="1"/>
  <c r="BW34" i="10" s="1"/>
  <c r="BW35" i="10" s="1"/>
  <c r="BW36" i="10" s="1"/>
  <c r="BW37" i="10" s="1"/>
</calcChain>
</file>

<file path=xl/sharedStrings.xml><?xml version="1.0" encoding="utf-8"?>
<sst xmlns="http://schemas.openxmlformats.org/spreadsheetml/2006/main" count="1064" uniqueCount="564">
  <si>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</si>
  <si>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</si>
  <si>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</si>
  <si>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</si>
  <si>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</si>
  <si>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</si>
  <si>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</si>
  <si>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</si>
  <si>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</si>
  <si>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</si>
  <si>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</si>
  <si>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</si>
  <si>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</si>
  <si>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</si>
  <si>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</si>
  <si>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</si>
  <si>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</si>
  <si>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</si>
  <si>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</si>
  <si>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</si>
  <si>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</si>
  <si>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</si>
  <si>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</si>
  <si>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</si>
  <si>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</si>
  <si>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</si>
  <si>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</si>
  <si>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</si>
  <si>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</si>
  <si>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</si>
  <si>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</si>
  <si>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</si>
  <si>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</si>
  <si>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</si>
  <si>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</si>
  <si>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</si>
  <si>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</si>
  <si>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</si>
  <si>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</si>
  <si>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</si>
  <si>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</si>
  <si>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</si>
  <si>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</si>
  <si>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</si>
  <si>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</si>
  <si>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</si>
  <si>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</si>
  <si>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</si>
  <si>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</si>
  <si>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</si>
  <si>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</si>
  <si>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</si>
  <si>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</si>
  <si>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</si>
  <si>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</si>
  <si>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</si>
  <si>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</si>
  <si>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</si>
  <si>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</si>
  <si>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</si>
  <si>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</si>
  <si>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</si>
  <si>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</si>
  <si>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</si>
  <si>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</si>
  <si>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</si>
  <si>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</si>
  <si>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</si>
  <si>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</si>
  <si>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</si>
  <si>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</si>
  <si>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</si>
  <si>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</si>
  <si>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</si>
  <si>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</si>
  <si>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</si>
  <si>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</si>
  <si>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</si>
  <si>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</si>
  <si>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</si>
  <si>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</si>
  <si>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</si>
  <si>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</si>
  <si>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</si>
  <si>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</si>
  <si>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</si>
  <si>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</si>
  <si>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</si>
  <si>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</si>
  <si>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</si>
  <si>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</si>
  <si>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</si>
  <si>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</si>
  <si>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</si>
  <si>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出水市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</si>
  <si>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</si>
  <si>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</si>
  <si>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</si>
  <si>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</si>
  <si>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</si>
  <si>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</si>
  <si>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</si>
  <si>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</si>
  <si>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</si>
  <si>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</si>
  <si>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</si>
  <si>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</si>
  <si>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</si>
  <si>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</si>
  <si>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</si>
  <si>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</si>
  <si>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</si>
  <si>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</si>
  <si>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</si>
  <si>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</si>
  <si>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</si>
  <si>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</si>
  <si>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</si>
  <si>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</si>
  <si>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</si>
  <si>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</si>
  <si>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</si>
  <si>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</si>
  <si>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</si>
  <si>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</si>
  <si>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</si>
  <si>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</si>
  <si>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</si>
  <si>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</si>
  <si>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</si>
  <si>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</si>
  <si>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</si>
  <si>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</si>
  <si>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</si>
  <si>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</si>
  <si>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</si>
  <si>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</si>
  <si>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</si>
  <si>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</si>
  <si>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</si>
  <si>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</si>
  <si>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</si>
  <si>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</si>
  <si>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</si>
  <si>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</si>
  <si>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</si>
  <si>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</si>
  <si>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</si>
  <si>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</si>
  <si>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</si>
  <si>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</si>
  <si>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</si>
  <si>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</si>
  <si>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</si>
  <si>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</si>
  <si>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</si>
  <si>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</si>
  <si>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</si>
  <si>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</si>
  <si>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</si>
  <si>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</si>
  <si>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</si>
  <si>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</si>
  <si>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</si>
  <si>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</si>
  <si>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</si>
  <si>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</si>
  <si>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</si>
  <si>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</si>
  <si>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</si>
  <si>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</si>
  <si>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</si>
  <si>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</si>
  <si>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</si>
  <si>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</si>
  <si>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</si>
  <si>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</si>
  <si>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</si>
  <si>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</si>
  <si>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</si>
  <si>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</si>
  <si>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</si>
  <si>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</si>
  <si>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</si>
  <si>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</si>
  <si>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</si>
  <si>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</si>
  <si>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</si>
  <si>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</si>
  <si>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</si>
  <si>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</si>
  <si>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</si>
  <si>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</si>
  <si>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</si>
  <si>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</si>
  <si>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</si>
  <si>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</si>
  <si>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</si>
  <si>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</si>
  <si>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</si>
  <si>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</si>
  <si>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</si>
  <si>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</si>
  <si>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鹿児島県出水市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</si>
  <si>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</si>
  <si>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</si>
  <si>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</si>
  <si>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</si>
  <si>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</si>
  <si>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</si>
  <si>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</si>
  <si>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</si>
  <si>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</si>
  <si>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</si>
  <si>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</si>
  <si>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</si>
  <si>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</si>
  <si>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</si>
  <si>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</si>
  <si>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</si>
  <si>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</si>
  <si>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</si>
  <si>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</si>
  <si>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</si>
  <si>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</si>
  <si>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</si>
  <si>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</si>
  <si>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</si>
  <si>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</si>
  <si>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</si>
  <si>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</si>
  <si>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</si>
  <si>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</si>
  <si>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</si>
  <si>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</si>
  <si>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</si>
  <si>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</si>
  <si>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</si>
  <si>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</si>
  <si>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</si>
  <si>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</si>
  <si>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</si>
  <si>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</si>
  <si>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</si>
  <si>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</si>
  <si>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</si>
  <si>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</si>
  <si>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</si>
  <si>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</si>
  <si>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</si>
  <si>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</si>
  <si>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</si>
  <si>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</si>
  <si>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</si>
  <si>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</si>
  <si>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</si>
  <si>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</si>
  <si>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</si>
  <si>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</si>
  <si>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</si>
  <si>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</si>
  <si>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</si>
  <si>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</si>
  <si>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</si>
  <si>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</si>
  <si>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</si>
  <si>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</si>
  <si>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</si>
  <si>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</si>
  <si>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</si>
  <si>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</si>
  <si>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</si>
  <si>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</si>
  <si>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</si>
  <si>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</si>
  <si>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</si>
  <si>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</si>
  <si>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</si>
  <si>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</si>
  <si>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</si>
  <si>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</si>
  <si>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</si>
  <si>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</si>
  <si>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</si>
  <si>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</si>
  <si>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</si>
  <si>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</si>
  <si>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</si>
  <si>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</si>
  <si>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</si>
  <si>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</si>
  <si>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</si>
  <si>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</si>
  <si>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</si>
  <si>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</si>
  <si>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</si>
  <si>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</si>
  <si>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</si>
  <si>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</si>
  <si>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</si>
  <si>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</si>
  <si>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</si>
  <si>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</si>
  <si>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</si>
  <si>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</si>
  <si>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</si>
  <si>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</si>
  <si>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</si>
  <si>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</si>
  <si>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</si>
  <si>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</si>
  <si>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</si>
  <si>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</si>
  <si>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</si>
  <si>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</si>
  <si>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</si>
  <si>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</si>
  <si>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</si>
  <si>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</si>
  <si>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</si>
  <si>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</si>
  <si>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</si>
  <si>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</si>
  <si>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</si>
  <si>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</si>
  <si>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</si>
  <si>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</si>
  <si>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</si>
  <si>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</si>
  <si>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</si>
  <si>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</si>
  <si>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</si>
  <si>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</si>
  <si>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</si>
  <si>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</si>
  <si>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</si>
  <si>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</si>
  <si>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</si>
  <si>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</si>
  <si>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</si>
  <si>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</si>
  <si>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</si>
  <si>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</si>
  <si>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</si>
  <si>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</si>
  <si>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</si>
  <si>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</si>
  <si>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</si>
  <si>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</si>
  <si>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</si>
  <si>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</si>
  <si>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</si>
  <si>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</si>
  <si>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</si>
  <si>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鹿児島県出水市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</si>
  <si>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</si>
  <si>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</si>
  <si>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</si>
  <si>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</si>
  <si>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</si>
  <si>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</si>
  <si>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</si>
  <si>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</si>
  <si>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</si>
  <si>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</si>
  <si>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</si>
  <si>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</si>
  <si>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</si>
  <si>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</si>
  <si>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</si>
  <si>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</si>
  <si>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</si>
  <si>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</si>
  <si>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</si>
  <si>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</si>
  <si>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</si>
  <si>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</si>
  <si>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</si>
  <si>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</si>
  <si>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</si>
  <si>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</si>
  <si>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</si>
  <si>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</si>
  <si>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</si>
  <si>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</si>
  <si>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</si>
  <si>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</si>
  <si>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</si>
  <si>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</si>
  <si>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</si>
  <si>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</si>
  <si>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交通災害共済特別会計</t>
    <phoneticPr fontId="5"/>
  </si>
  <si>
    <t>水道事業会計</t>
    <phoneticPr fontId="5"/>
  </si>
  <si>
    <t>法適用企業</t>
    <phoneticPr fontId="5"/>
  </si>
  <si>
    <t>病院事業会計</t>
    <phoneticPr fontId="5"/>
  </si>
  <si>
    <t>下水道事業会計（公共下水道事業）</t>
    <phoneticPr fontId="5"/>
  </si>
  <si>
    <t>下水道事業会計（特定環境保全公共下水道事業）</t>
    <phoneticPr fontId="5"/>
  </si>
  <si>
    <t>下水道事業会計（農業集落排水事業）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</si>
  <si>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</si>
  <si>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</si>
  <si>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</si>
  <si>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</si>
  <si>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</si>
  <si>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</si>
  <si>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</si>
  <si>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</si>
  <si>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</si>
  <si>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</si>
  <si>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</si>
  <si>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</si>
  <si>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</si>
  <si>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</si>
  <si>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</si>
  <si>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</si>
  <si>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</si>
  <si>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</si>
  <si>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</si>
  <si>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</si>
  <si>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</si>
  <si>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</si>
  <si>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</si>
  <si>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</si>
  <si>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</si>
  <si>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</si>
  <si>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</si>
  <si>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</si>
  <si>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</si>
  <si>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</si>
  <si>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</si>
  <si>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</si>
  <si>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</si>
  <si>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</si>
  <si>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</si>
  <si>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</si>
  <si>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</si>
  <si>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</si>
  <si>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</si>
  <si>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</si>
  <si>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</si>
  <si>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</si>
  <si>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</si>
  <si>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</si>
  <si>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</si>
  <si>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</si>
  <si>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</si>
  <si>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</si>
  <si>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</si>
  <si>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</si>
  <si>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</si>
  <si>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</si>
  <si>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</si>
  <si>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</si>
  <si>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</si>
  <si>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下水道事業会計(公共下水道事業）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</si>
  <si>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</si>
  <si>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</si>
  <si>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</si>
  <si>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</si>
  <si>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</si>
  <si>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</si>
  <si>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</si>
  <si>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</si>
  <si>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</si>
  <si>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</si>
  <si>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</si>
  <si>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</si>
  <si>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</si>
  <si>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</si>
  <si>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</si>
  <si>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</si>
  <si>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</si>
  <si>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</si>
  <si>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</si>
  <si>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</si>
  <si>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</si>
  <si>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</si>
  <si>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</si>
  <si>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</si>
  <si>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</si>
  <si>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</si>
  <si>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</si>
  <si>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</si>
  <si>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</si>
  <si>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</si>
  <si>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</si>
  <si>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</si>
  <si>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</si>
  <si>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</si>
  <si>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</si>
  <si>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</si>
  <si>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</si>
  <si>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</si>
  <si>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</si>
  <si>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</si>
  <si>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</si>
  <si>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</si>
  <si>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</si>
  <si>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</si>
  <si>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</si>
  <si>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</si>
  <si>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</si>
  <si>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</si>
  <si>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</si>
  <si>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</si>
  <si>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</si>
  <si>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</si>
  <si>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</si>
  <si>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</si>
  <si>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</si>
  <si>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</si>
  <si>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</si>
  <si>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</si>
  <si>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</si>
  <si>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</si>
  <si>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</si>
  <si>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</si>
  <si>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</si>
  <si>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</si>
  <si>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</si>
  <si>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</si>
  <si>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</si>
  <si>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</si>
  <si>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</si>
  <si>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</si>
  <si>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</si>
  <si>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</si>
  <si>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</si>
  <si>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</si>
  <si>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</si>
  <si>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</si>
  <si>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</si>
  <si>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</si>
  <si>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</si>
  <si>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</si>
  <si>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</si>
  <si>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</si>
  <si>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2.92</t>
  </si>
  <si>
    <t>▲ 1.96</t>
  </si>
  <si>
    <t>▲ 0.75</t>
  </si>
  <si>
    <t>病院事業会計</t>
  </si>
  <si>
    <t>一般会計</t>
  </si>
  <si>
    <t>水道事業会計</t>
  </si>
  <si>
    <t>介護保険特別会計</t>
  </si>
  <si>
    <t>下水道事業会計（公共下水道事業）</t>
  </si>
  <si>
    <t>国民健康保険特別会計</t>
  </si>
  <si>
    <t>下水道事業会計（特定環境保全公共下水道事業）</t>
  </si>
  <si>
    <t>下水道事業会計（農業集落排水事業）</t>
  </si>
  <si>
    <t>その他会計（赤字）</t>
  </si>
  <si>
    <t>その他会計（黒字）</t>
  </si>
  <si>
    <t>R01</t>
    <phoneticPr fontId="5"/>
  </si>
  <si>
    <t>R02</t>
    <phoneticPr fontId="5"/>
  </si>
  <si>
    <t>R03</t>
    <phoneticPr fontId="5"/>
  </si>
  <si>
    <t>R04</t>
    <phoneticPr fontId="5"/>
  </si>
  <si>
    <t>R05</t>
    <phoneticPr fontId="5"/>
  </si>
  <si>
    <t>出水市振興基金</t>
    <rPh sb="0" eb="3">
      <t>イズミシ</t>
    </rPh>
    <rPh sb="3" eb="5">
      <t>シンコウ</t>
    </rPh>
    <rPh sb="5" eb="7">
      <t>キキン</t>
    </rPh>
    <phoneticPr fontId="5"/>
  </si>
  <si>
    <t>公共施設整備事業基金</t>
    <rPh sb="0" eb="2">
      <t>コウキョウ</t>
    </rPh>
    <rPh sb="2" eb="4">
      <t>シセツ</t>
    </rPh>
    <rPh sb="4" eb="6">
      <t>セイビ</t>
    </rPh>
    <rPh sb="6" eb="8">
      <t>ジギョウ</t>
    </rPh>
    <rPh sb="8" eb="10">
      <t>キキン</t>
    </rPh>
    <phoneticPr fontId="2"/>
  </si>
  <si>
    <t>職員退職手当準備基金</t>
    <rPh sb="0" eb="2">
      <t>ショクイン</t>
    </rPh>
    <rPh sb="2" eb="4">
      <t>タイショク</t>
    </rPh>
    <rPh sb="4" eb="6">
      <t>テアテ</t>
    </rPh>
    <rPh sb="6" eb="8">
      <t>ジュンビ</t>
    </rPh>
    <rPh sb="8" eb="10">
      <t>キキン</t>
    </rPh>
    <phoneticPr fontId="2"/>
  </si>
  <si>
    <t>地域福祉基金</t>
    <rPh sb="0" eb="2">
      <t>チイキ</t>
    </rPh>
    <rPh sb="2" eb="4">
      <t>フクシ</t>
    </rPh>
    <rPh sb="4" eb="6">
      <t>キキン</t>
    </rPh>
    <phoneticPr fontId="2"/>
  </si>
  <si>
    <t>ツルと歴史のまち応援基金</t>
    <rPh sb="3" eb="5">
      <t>レキシ</t>
    </rPh>
    <rPh sb="8" eb="10">
      <t>オウエン</t>
    </rPh>
    <rPh sb="10" eb="12">
      <t>キキン</t>
    </rPh>
    <phoneticPr fontId="2"/>
  </si>
  <si>
    <t>北薩広域行政事務組合</t>
    <phoneticPr fontId="2"/>
  </si>
  <si>
    <t>鹿児島県市町村総合事務組合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</si>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</sst>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2A40-4973-B147-9AD8201EE5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84628</c:v>
                </c:pt>
                <c:pt idx="1">
                  <c:v>99020</c:v>
                </c:pt>
                <c:pt idx="2">
                  <c:v>75977</c:v>
                </c:pt>
                <c:pt idx="3">
                  <c:v>63954</c:v>
                </c:pt>
                <c:pt idx="4">
                  <c:v>80719</c:v>
                </c:pt>
              </c:numCache>
            </c:numRef>
          </c:val>
          <c:smooth val="0"/>
          <c:extLst>
            <c:ext xmlns:c16="http://schemas.microsoft.com/office/drawing/2014/chart" uri="{C3380CC4-5D6E-409C-BE32-E72D297353CC}">
              <c16:uniqueId val="{00000001-2A40-4973-B147-9AD8201EE5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4.55</c:v>
                </c:pt>
                <c:pt idx="1">
                  <c:v>4.99</c:v>
                </c:pt>
                <c:pt idx="2">
                  <c:v>8.23</c:v>
                </c:pt>
                <c:pt idx="3">
                  <c:v>8.86</c:v>
                </c:pt>
                <c:pt idx="4">
                  <c:v>7.61</c:v>
                </c:pt>
              </c:numCache>
            </c:numRef>
          </c:val>
          <c:extLst>
            <c:ext xmlns:c16="http://schemas.microsoft.com/office/drawing/2014/chart" uri="{C3380CC4-5D6E-409C-BE32-E72D297353CC}">
              <c16:uniqueId val="{00000000-F900-4148-9721-18CED18DF1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52.47</c:v>
                </c:pt>
                <c:pt idx="1">
                  <c:v>49</c:v>
                </c:pt>
                <c:pt idx="2">
                  <c:v>47.23</c:v>
                </c:pt>
                <c:pt idx="3">
                  <c:v>46.91</c:v>
                </c:pt>
                <c:pt idx="4">
                  <c:v>48.91</c:v>
                </c:pt>
              </c:numCache>
            </c:numRef>
          </c:val>
          <c:extLst>
            <c:ext xmlns:c16="http://schemas.microsoft.com/office/drawing/2014/chart" uri="{C3380CC4-5D6E-409C-BE32-E72D297353CC}">
              <c16:uniqueId val="{00000001-F900-4148-9721-18CED18DF1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-2.92</c:v>
                </c:pt>
                <c:pt idx="1">
                  <c:v>-1.96</c:v>
                </c:pt>
                <c:pt idx="2">
                  <c:v>3.43</c:v>
                </c:pt>
                <c:pt idx="3">
                  <c:v>-0.75</c:v>
                </c:pt>
                <c:pt idx="4">
                  <c:v>1.17</c:v>
                </c:pt>
              </c:numCache>
            </c:numRef>
          </c:val>
          <c:smooth val="0"/>
          <c:extLst>
            <c:ext xmlns:c16="http://schemas.microsoft.com/office/drawing/2014/chart" uri="{C3380CC4-5D6E-409C-BE32-E72D297353CC}">
              <c16:uniqueId val="{00000002-F900-4148-9721-18CED18DF1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0.47</c:v>
                </c:pt>
                <c:pt idx="2">
                  <c:v>#N/A</c:v>
                </c:pt>
                <c:pt idx="3">
                  <c:v>0.08</c:v>
                </c:pt>
                <c:pt idx="4">
                  <c:v>#N/A</c:v>
                </c:pt>
                <c:pt idx="5">
                  <c:v>7.0000000000000007E-2</c:v>
                </c:pt>
                <c:pt idx="6">
                  <c:v>#N/A</c:v>
                </c:pt>
                <c:pt idx="7">
                  <c:v>0.03</c:v>
                </c:pt>
                <c:pt idx="8">
                  <c:v>#N/A</c:v>
                </c:pt>
                <c:pt idx="9">
                  <c:v>0.01</c:v>
                </c:pt>
              </c:numCache>
            </c:numRef>
          </c:val>
          <c:extLst>
            <c:ext xmlns:c16="http://schemas.microsoft.com/office/drawing/2014/chart" uri="{C3380CC4-5D6E-409C-BE32-E72D297353CC}">
              <c16:uniqueId val="{00000000-87DE-4D00-ADA9-E9D34601B6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DE-4D00-ADA9-E9D34601B6CD}"/>
            </c:ext>
          </c:extLst>
        </c:ser>
        <c:ser>
          <c:idx val="2"/>
          <c:order val="2"/>
          <c:tx>
            <c:strRef>
              <c:f>データシート!$A$29</c:f>
              <c:strCache>
                <c:ptCount val="1"/>
                <c:pt idx="0">
                  <c:v>下水道事業会計（農業集落排水事業）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0.24</c:v>
                </c:pt>
                <c:pt idx="4">
                  <c:v>#N/A</c:v>
                </c:pt>
                <c:pt idx="5">
                  <c:v>0.14000000000000001</c:v>
                </c:pt>
                <c:pt idx="6">
                  <c:v>#N/A</c:v>
                </c:pt>
                <c:pt idx="7">
                  <c:v>0.11</c:v>
                </c:pt>
                <c:pt idx="8">
                  <c:v>#N/A</c:v>
                </c:pt>
                <c:pt idx="9">
                  <c:v>0.2</c:v>
                </c:pt>
              </c:numCache>
            </c:numRef>
          </c:val>
          <c:extLst>
            <c:ext xmlns:c16="http://schemas.microsoft.com/office/drawing/2014/chart" uri="{C3380CC4-5D6E-409C-BE32-E72D297353CC}">
              <c16:uniqueId val="{00000002-87DE-4D00-ADA9-E9D34601B6CD}"/>
            </c:ext>
          </c:extLst>
        </c:ser>
        <c:ser>
          <c:idx val="3"/>
          <c:order val="3"/>
          <c:tx>
            <c:strRef>
              <c:f>データシート!$A$30</c:f>
              <c:strCache>
                <c:ptCount val="1"/>
                <c:pt idx="0">
                  <c:v>下水道事業会計（特定環境保全公共下水道事業）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0.37</c:v>
                </c:pt>
                <c:pt idx="4">
                  <c:v>#N/A</c:v>
                </c:pt>
                <c:pt idx="5">
                  <c:v>0.45</c:v>
                </c:pt>
                <c:pt idx="6">
                  <c:v>#N/A</c:v>
                </c:pt>
                <c:pt idx="7">
                  <c:v>0.44</c:v>
                </c:pt>
                <c:pt idx="8">
                  <c:v>#N/A</c:v>
                </c:pt>
                <c:pt idx="9">
                  <c:v>0.51</c:v>
                </c:pt>
              </c:numCache>
            </c:numRef>
          </c:val>
          <c:extLst>
            <c:ext xmlns:c16="http://schemas.microsoft.com/office/drawing/2014/chart" uri="{C3380CC4-5D6E-409C-BE32-E72D297353CC}">
              <c16:uniqueId val="{00000003-87DE-4D00-ADA9-E9D34601B6C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0.05</c:v>
                </c:pt>
                <c:pt idx="4">
                  <c:v>#N/A</c:v>
                </c:pt>
                <c:pt idx="5">
                  <c:v>1.04</c:v>
                </c:pt>
                <c:pt idx="6">
                  <c:v>#N/A</c:v>
                </c:pt>
                <c:pt idx="7">
                  <c:v>0.82</c:v>
                </c:pt>
                <c:pt idx="8">
                  <c:v>#N/A</c:v>
                </c:pt>
                <c:pt idx="9">
                  <c:v>0.77</c:v>
                </c:pt>
              </c:numCache>
            </c:numRef>
          </c:val>
          <c:extLst>
            <c:ext xmlns:c16="http://schemas.microsoft.com/office/drawing/2014/chart" uri="{C3380CC4-5D6E-409C-BE32-E72D297353CC}">
              <c16:uniqueId val="{00000004-87DE-4D00-ADA9-E9D34601B6CD}"/>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0.92</c:v>
                </c:pt>
                <c:pt idx="4">
                  <c:v>#N/A</c:v>
                </c:pt>
                <c:pt idx="5">
                  <c:v>0.87</c:v>
                </c:pt>
                <c:pt idx="6">
                  <c:v>#N/A</c:v>
                </c:pt>
                <c:pt idx="7">
                  <c:v>0.81</c:v>
                </c:pt>
                <c:pt idx="8">
                  <c:v>#N/A</c:v>
                </c:pt>
                <c:pt idx="9">
                  <c:v>0.88</c:v>
                </c:pt>
              </c:numCache>
            </c:numRef>
          </c:val>
          <c:extLst>
            <c:ext xmlns:c16="http://schemas.microsoft.com/office/drawing/2014/chart" uri="{C3380CC4-5D6E-409C-BE32-E72D297353CC}">
              <c16:uniqueId val="{00000005-87DE-4D00-ADA9-E9D34601B6C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c:v>
                </c:pt>
                <c:pt idx="2">
                  <c:v>#N/A</c:v>
                </c:pt>
                <c:pt idx="3">
                  <c:v>0.74</c:v>
                </c:pt>
                <c:pt idx="4">
                  <c:v>#N/A</c:v>
                </c:pt>
                <c:pt idx="5">
                  <c:v>1.1499999999999999</c:v>
                </c:pt>
                <c:pt idx="6">
                  <c:v>#N/A</c:v>
                </c:pt>
                <c:pt idx="7">
                  <c:v>1.43</c:v>
                </c:pt>
                <c:pt idx="8">
                  <c:v>#N/A</c:v>
                </c:pt>
                <c:pt idx="9">
                  <c:v>1.45</c:v>
                </c:pt>
              </c:numCache>
            </c:numRef>
          </c:val>
          <c:extLst>
            <c:ext xmlns:c16="http://schemas.microsoft.com/office/drawing/2014/chart" uri="{C3380CC4-5D6E-409C-BE32-E72D297353CC}">
              <c16:uniqueId val="{00000006-87DE-4D00-ADA9-E9D34601B6C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6.42</c:v>
                </c:pt>
                <c:pt idx="2">
                  <c:v>#N/A</c:v>
                </c:pt>
                <c:pt idx="3">
                  <c:v>6.7</c:v>
                </c:pt>
                <c:pt idx="4">
                  <c:v>#N/A</c:v>
                </c:pt>
                <c:pt idx="5">
                  <c:v>6.81</c:v>
                </c:pt>
                <c:pt idx="6">
                  <c:v>#N/A</c:v>
                </c:pt>
                <c:pt idx="7">
                  <c:v>7.12</c:v>
                </c:pt>
                <c:pt idx="8">
                  <c:v>#N/A</c:v>
                </c:pt>
                <c:pt idx="9">
                  <c:v>7.25</c:v>
                </c:pt>
              </c:numCache>
            </c:numRef>
          </c:val>
          <c:extLst>
            <c:ext xmlns:c16="http://schemas.microsoft.com/office/drawing/2014/chart" uri="{C3380CC4-5D6E-409C-BE32-E72D297353CC}">
              <c16:uniqueId val="{00000007-87DE-4D00-ADA9-E9D34601B6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4.54</c:v>
                </c:pt>
                <c:pt idx="2">
                  <c:v>#N/A</c:v>
                </c:pt>
                <c:pt idx="3">
                  <c:v>4.99</c:v>
                </c:pt>
                <c:pt idx="4">
                  <c:v>#N/A</c:v>
                </c:pt>
                <c:pt idx="5">
                  <c:v>8.2200000000000006</c:v>
                </c:pt>
                <c:pt idx="6">
                  <c:v>#N/A</c:v>
                </c:pt>
                <c:pt idx="7">
                  <c:v>8.85</c:v>
                </c:pt>
                <c:pt idx="8">
                  <c:v>#N/A</c:v>
                </c:pt>
                <c:pt idx="9">
                  <c:v>7.6</c:v>
                </c:pt>
              </c:numCache>
            </c:numRef>
          </c:val>
          <c:extLst>
            <c:ext xmlns:c16="http://schemas.microsoft.com/office/drawing/2014/chart" uri="{C3380CC4-5D6E-409C-BE32-E72D297353CC}">
              <c16:uniqueId val="{00000008-87DE-4D00-ADA9-E9D34601B6C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4.25</c:v>
                </c:pt>
                <c:pt idx="2">
                  <c:v>#N/A</c:v>
                </c:pt>
                <c:pt idx="3">
                  <c:v>6.25</c:v>
                </c:pt>
                <c:pt idx="4">
                  <c:v>#N/A</c:v>
                </c:pt>
                <c:pt idx="5">
                  <c:v>10.38</c:v>
                </c:pt>
                <c:pt idx="6">
                  <c:v>#N/A</c:v>
                </c:pt>
                <c:pt idx="7">
                  <c:v>15.07</c:v>
                </c:pt>
                <c:pt idx="8">
                  <c:v>#N/A</c:v>
                </c:pt>
                <c:pt idx="9">
                  <c:v>9.33</c:v>
                </c:pt>
              </c:numCache>
            </c:numRef>
          </c:val>
          <c:extLst>
            <c:ext xmlns:c16="http://schemas.microsoft.com/office/drawing/2014/chart" uri="{C3380CC4-5D6E-409C-BE32-E72D297353CC}">
              <c16:uniqueId val="{00000009-87DE-4D00-ADA9-E9D34601B6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2659</c:v>
                </c:pt>
                <c:pt idx="5">
                  <c:v>2663</c:v>
                </c:pt>
                <c:pt idx="8">
                  <c:v>2723</c:v>
                </c:pt>
                <c:pt idx="11">
                  <c:v>2718</c:v>
                </c:pt>
                <c:pt idx="14">
                  <c:v>2574</c:v>
                </c:pt>
              </c:numCache>
            </c:numRef>
          </c:val>
          <c:extLst>
            <c:ext xmlns:c16="http://schemas.microsoft.com/office/drawing/2014/chart" uri="{C3380CC4-5D6E-409C-BE32-E72D297353CC}">
              <c16:uniqueId val="{00000000-DC1D-4959-BCFF-9042F552DB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1D-4959-BCFF-9042F552DB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45</c:v>
                </c:pt>
                <c:pt idx="3">
                  <c:v>38</c:v>
                </c:pt>
                <c:pt idx="6">
                  <c:v>29</c:v>
                </c:pt>
                <c:pt idx="9">
                  <c:v>24</c:v>
                </c:pt>
                <c:pt idx="12">
                  <c:v>23</c:v>
                </c:pt>
              </c:numCache>
            </c:numRef>
          </c:val>
          <c:extLst>
            <c:ext xmlns:c16="http://schemas.microsoft.com/office/drawing/2014/chart" uri="{C3380CC4-5D6E-409C-BE32-E72D297353CC}">
              <c16:uniqueId val="{00000002-DC1D-4959-BCFF-9042F552DB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41</c:v>
                </c:pt>
                <c:pt idx="6">
                  <c:v>37</c:v>
                </c:pt>
                <c:pt idx="9">
                  <c:v>30</c:v>
                </c:pt>
                <c:pt idx="12">
                  <c:v>0</c:v>
                </c:pt>
              </c:numCache>
            </c:numRef>
          </c:val>
          <c:extLst>
            <c:ext xmlns:c16="http://schemas.microsoft.com/office/drawing/2014/chart" uri="{C3380CC4-5D6E-409C-BE32-E72D297353CC}">
              <c16:uniqueId val="{00000003-DC1D-4959-BCFF-9042F552DB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1056</c:v>
                </c:pt>
                <c:pt idx="3">
                  <c:v>1045</c:v>
                </c:pt>
                <c:pt idx="6">
                  <c:v>1045</c:v>
                </c:pt>
                <c:pt idx="9">
                  <c:v>1048</c:v>
                </c:pt>
                <c:pt idx="12">
                  <c:v>985</c:v>
                </c:pt>
              </c:numCache>
            </c:numRef>
          </c:val>
          <c:extLst>
            <c:ext xmlns:c16="http://schemas.microsoft.com/office/drawing/2014/chart" uri="{C3380CC4-5D6E-409C-BE32-E72D297353CC}">
              <c16:uniqueId val="{00000004-DC1D-4959-BCFF-9042F552DB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1D-4959-BCFF-9042F552DB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1D-4959-BCFF-9042F552DB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2576</c:v>
                </c:pt>
                <c:pt idx="3">
                  <c:v>2575</c:v>
                </c:pt>
                <c:pt idx="6">
                  <c:v>2688</c:v>
                </c:pt>
                <c:pt idx="9">
                  <c:v>2665</c:v>
                </c:pt>
                <c:pt idx="12">
                  <c:v>2615</c:v>
                </c:pt>
              </c:numCache>
            </c:numRef>
          </c:val>
          <c:extLst>
            <c:ext xmlns:c16="http://schemas.microsoft.com/office/drawing/2014/chart" uri="{C3380CC4-5D6E-409C-BE32-E72D297353CC}">
              <c16:uniqueId val="{00000007-DC1D-4959-BCFF-9042F552DB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1065</c:v>
                </c:pt>
                <c:pt idx="2">
                  <c:v>#N/A</c:v>
                </c:pt>
                <c:pt idx="3">
                  <c:v>#N/A</c:v>
                </c:pt>
                <c:pt idx="4">
                  <c:v>1036</c:v>
                </c:pt>
                <c:pt idx="5">
                  <c:v>#N/A</c:v>
                </c:pt>
                <c:pt idx="6">
                  <c:v>#N/A</c:v>
                </c:pt>
                <c:pt idx="7">
                  <c:v>1076</c:v>
                </c:pt>
                <c:pt idx="8">
                  <c:v>#N/A</c:v>
                </c:pt>
                <c:pt idx="9">
                  <c:v>#N/A</c:v>
                </c:pt>
                <c:pt idx="10">
                  <c:v>1049</c:v>
                </c:pt>
                <c:pt idx="11">
                  <c:v>#N/A</c:v>
                </c:pt>
                <c:pt idx="12">
                  <c:v>#N/A</c:v>
                </c:pt>
                <c:pt idx="13">
                  <c:v>1049</c:v>
                </c:pt>
                <c:pt idx="14">
                  <c:v>#N/A</c:v>
                </c:pt>
              </c:numCache>
            </c:numRef>
          </c:val>
          <c:smooth val="0"/>
          <c:extLst>
            <c:ext xmlns:c16="http://schemas.microsoft.com/office/drawing/2014/chart" uri="{C3380CC4-5D6E-409C-BE32-E72D297353CC}">
              <c16:uniqueId val="{00000008-DC1D-4959-BCFF-9042F552DB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26517</c:v>
                </c:pt>
                <c:pt idx="5">
                  <c:v>26584</c:v>
                </c:pt>
                <c:pt idx="8">
                  <c:v>25686</c:v>
                </c:pt>
                <c:pt idx="11">
                  <c:v>24256</c:v>
                </c:pt>
                <c:pt idx="14">
                  <c:v>22788</c:v>
                </c:pt>
              </c:numCache>
            </c:numRef>
          </c:val>
          <c:extLst>
            <c:ext xmlns:c16="http://schemas.microsoft.com/office/drawing/2014/chart" uri="{C3380CC4-5D6E-409C-BE32-E72D297353CC}">
              <c16:uniqueId val="{00000000-F0A3-4BDF-B75E-58D57E93CB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1376</c:v>
                </c:pt>
                <c:pt idx="5">
                  <c:v>1278</c:v>
                </c:pt>
                <c:pt idx="8">
                  <c:v>1186</c:v>
                </c:pt>
                <c:pt idx="11">
                  <c:v>1143</c:v>
                </c:pt>
                <c:pt idx="14">
                  <c:v>1075</c:v>
                </c:pt>
              </c:numCache>
            </c:numRef>
          </c:val>
          <c:extLst>
            <c:ext xmlns:c16="http://schemas.microsoft.com/office/drawing/2014/chart" uri="{C3380CC4-5D6E-409C-BE32-E72D297353CC}">
              <c16:uniqueId val="{00000001-F0A3-4BDF-B75E-58D57E93CB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16426</c:v>
                </c:pt>
                <c:pt idx="5">
                  <c:v>15367</c:v>
                </c:pt>
                <c:pt idx="8">
                  <c:v>15849</c:v>
                </c:pt>
                <c:pt idx="11">
                  <c:v>16353</c:v>
                </c:pt>
                <c:pt idx="14">
                  <c:v>17672</c:v>
                </c:pt>
              </c:numCache>
            </c:numRef>
          </c:val>
          <c:extLst>
            <c:ext xmlns:c16="http://schemas.microsoft.com/office/drawing/2014/chart" uri="{C3380CC4-5D6E-409C-BE32-E72D297353CC}">
              <c16:uniqueId val="{00000002-F0A3-4BDF-B75E-58D57E93CB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A3-4BDF-B75E-58D57E93CB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A3-4BDF-B75E-58D57E93CB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A3-4BDF-B75E-58D57E93CB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5060</c:v>
                </c:pt>
                <c:pt idx="3">
                  <c:v>4814</c:v>
                </c:pt>
                <c:pt idx="6">
                  <c:v>4656</c:v>
                </c:pt>
                <c:pt idx="9">
                  <c:v>4505</c:v>
                </c:pt>
                <c:pt idx="12">
                  <c:v>4433</c:v>
                </c:pt>
              </c:numCache>
            </c:numRef>
          </c:val>
          <c:extLst>
            <c:ext xmlns:c16="http://schemas.microsoft.com/office/drawing/2014/chart" uri="{C3380CC4-5D6E-409C-BE32-E72D297353CC}">
              <c16:uniqueId val="{00000006-F0A3-4BDF-B75E-58D57E93CB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164</c:v>
                </c:pt>
                <c:pt idx="3">
                  <c:v>95</c:v>
                </c:pt>
                <c:pt idx="6">
                  <c:v>44</c:v>
                </c:pt>
                <c:pt idx="9">
                  <c:v>1</c:v>
                </c:pt>
                <c:pt idx="12">
                  <c:v>26</c:v>
                </c:pt>
              </c:numCache>
            </c:numRef>
          </c:val>
          <c:extLst>
            <c:ext xmlns:c16="http://schemas.microsoft.com/office/drawing/2014/chart" uri="{C3380CC4-5D6E-409C-BE32-E72D297353CC}">
              <c16:uniqueId val="{00000007-F0A3-4BDF-B75E-58D57E93CB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11642</c:v>
                </c:pt>
                <c:pt idx="3">
                  <c:v>10987</c:v>
                </c:pt>
                <c:pt idx="6">
                  <c:v>9976</c:v>
                </c:pt>
                <c:pt idx="9">
                  <c:v>9131</c:v>
                </c:pt>
                <c:pt idx="12">
                  <c:v>8468</c:v>
                </c:pt>
              </c:numCache>
            </c:numRef>
          </c:val>
          <c:extLst>
            <c:ext xmlns:c16="http://schemas.microsoft.com/office/drawing/2014/chart" uri="{C3380CC4-5D6E-409C-BE32-E72D297353CC}">
              <c16:uniqueId val="{00000008-F0A3-4BDF-B75E-58D57E93CB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A3-4BDF-B75E-58D57E93CB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24118</c:v>
                </c:pt>
                <c:pt idx="3">
                  <c:v>24704</c:v>
                </c:pt>
                <c:pt idx="6">
                  <c:v>23897</c:v>
                </c:pt>
                <c:pt idx="9">
                  <c:v>22614</c:v>
                </c:pt>
                <c:pt idx="12">
                  <c:v>21404</c:v>
                </c:pt>
              </c:numCache>
            </c:numRef>
          </c:val>
          <c:extLst>
            <c:ext xmlns:c16="http://schemas.microsoft.com/office/drawing/2014/chart" uri="{C3380CC4-5D6E-409C-BE32-E72D297353CC}">
              <c16:uniqueId val="{0000000A-F0A3-4BDF-B75E-58D57E93CB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A3-4BDF-B75E-58D57E93CB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7847</c:v>
                </c:pt>
                <c:pt idx="1">
                  <c:v>7648</c:v>
                </c:pt>
                <c:pt idx="2">
                  <c:v>8034</c:v>
                </c:pt>
              </c:numCache>
            </c:numRef>
          </c:val>
          <c:extLst>
            <c:ext xmlns:c16="http://schemas.microsoft.com/office/drawing/2014/chart" uri="{C3380CC4-5D6E-409C-BE32-E72D297353CC}">
              <c16:uniqueId val="{00000000-5D6D-40CE-B786-74E9007AA8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2973</c:v>
                </c:pt>
                <c:pt idx="1">
                  <c:v>2973</c:v>
                </c:pt>
                <c:pt idx="2">
                  <c:v>3038</c:v>
                </c:pt>
              </c:numCache>
            </c:numRef>
          </c:val>
          <c:extLst>
            <c:ext xmlns:c16="http://schemas.microsoft.com/office/drawing/2014/chart" uri="{C3380CC4-5D6E-409C-BE32-E72D297353CC}">
              <c16:uniqueId val="{00000001-5D6D-40CE-B786-74E9007AA8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6168</c:v>
                </c:pt>
                <c:pt idx="1">
                  <c:v>6622</c:v>
                </c:pt>
                <c:pt idx="2">
                  <c:v>7313</c:v>
                </c:pt>
              </c:numCache>
            </c:numRef>
          </c:val>
          <c:extLst>
            <c:ext xmlns:c16="http://schemas.microsoft.com/office/drawing/2014/chart" uri="{C3380CC4-5D6E-409C-BE32-E72D297353CC}">
              <c16:uniqueId val="{00000002-5D6D-40CE-B786-74E9007AA8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51,783
50,766
329.98
33,372,109
31,954,410
1,249,704
16,427,201
21,404,393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財政力指数の分母となる基準財政需要額は増加したものの、分子となる基準財政収入額も同様に増加したため、財政力指数は前年度と同様０．４２となり、過去５年間横ばいの状況である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依然として</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類似団体平均を下回っており、少子高齢化による社会保障費の増や公共施設の老朽化等による投資的経費の増といった基準財政需要額の上昇が予想されるため、今後も市税徴収強化、</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ICT</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の活用による行政の効率化、観光産業や地場産業の振興対策等により、財政基盤の強化に努める。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139294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経常一般財源となる普通交付税</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の増などにより</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、経常収支比率は</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前年度比で０．２ポイント改善し</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、類似団体平均</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下回っている。</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今後も、市税の徴収率向上に向けた取組を進め、経常一般財源の確保を図るとともに、行政改革をさらに推進し、</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PPP</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PFI</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等による民間の資金とノウハウを活用するなど、経常経費の抑制に努める。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51816</xdr:rowOff>
    </xdr:from>
    <xdr:to>
      <xdr:col>23</xdr:col>
      <xdr:colOff>133350</xdr:colOff>
      <xdr:row>61</xdr:row>
      <xdr:rowOff>61468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102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61468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0409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62</xdr:row>
      <xdr:rowOff>73406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0409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160274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033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1016</xdr:rowOff>
    </xdr:from>
    <xdr:to>
      <xdr:col>23</xdr:col>
      <xdr:colOff>184150</xdr:colOff>
      <xdr:row>61</xdr:row>
      <xdr:rowOff>102616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17543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人件費、物件費及び維持補修費の合計額の人口一人当たりの金額は、上昇傾向にあるものの、類似団体平均を下回っている。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今後も公の施設見直し計画に基づいた指定管理者制度の導入、</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PPP</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PFI</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といった民営化等の推進、公共施設マネジメント計画に基づいた公共施設の適正配置や有効活用を検討することで、より一層のコスト削減に努める。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151792</xdr:rowOff>
    </xdr:from>
    <xdr:to>
      <xdr:col>23</xdr:col>
      <xdr:colOff>133350</xdr:colOff>
      <xdr:row>83</xdr:row>
      <xdr:rowOff>901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0692"/>
          <a:ext cx="8382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135062</xdr:rowOff>
    </xdr:from>
    <xdr:to>
      <xdr:col>19</xdr:col>
      <xdr:colOff>133350</xdr:colOff>
      <xdr:row>82</xdr:row>
      <xdr:rowOff>151792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3962"/>
          <a:ext cx="889000" cy="1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135062</xdr:rowOff>
    </xdr:from>
    <xdr:to>
      <xdr:col>15</xdr:col>
      <xdr:colOff>82550</xdr:colOff>
      <xdr:row>82</xdr:row>
      <xdr:rowOff>150892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93962"/>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27691</xdr:rowOff>
    </xdr:from>
    <xdr:to>
      <xdr:col>11</xdr:col>
      <xdr:colOff>31750</xdr:colOff>
      <xdr:row>82</xdr:row>
      <xdr:rowOff>150892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6591"/>
          <a:ext cx="889000" cy="1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121551</xdr:rowOff>
    </xdr:from>
    <xdr:to>
      <xdr:col>23</xdr:col>
      <xdr:colOff>184150</xdr:colOff>
      <xdr:row>83</xdr:row>
      <xdr:rowOff>51701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138078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100992</xdr:rowOff>
    </xdr:from>
    <xdr:to>
      <xdr:col>19</xdr:col>
      <xdr:colOff>184150</xdr:colOff>
      <xdr:row>83</xdr:row>
      <xdr:rowOff>31142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41319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8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84262</xdr:rowOff>
    </xdr:from>
    <xdr:to>
      <xdr:col>15</xdr:col>
      <xdr:colOff>133350</xdr:colOff>
      <xdr:row>83</xdr:row>
      <xdr:rowOff>14412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24589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1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100092</xdr:rowOff>
    </xdr:from>
    <xdr:to>
      <xdr:col>11</xdr:col>
      <xdr:colOff>82550</xdr:colOff>
      <xdr:row>83</xdr:row>
      <xdr:rowOff>30242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40419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148341</xdr:rowOff>
    </xdr:from>
    <xdr:to>
      <xdr:col>7</xdr:col>
      <xdr:colOff>31750</xdr:colOff>
      <xdr:row>82</xdr:row>
      <xdr:rowOff>78491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88668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令和２年１月に行った給与制度の見直しにより、ラスパイレス指数は下がっているが、依然として類似団体平均を上回っている状況である。今後もより一層の給与の適正化に努める。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153307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153307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類似団体平均を上回っているのは、公共施設の適正配置や職員削減につながる外部委託等の取組が進んでいないことが主な要因である。費用対効果に基づいたアウトソーシングだけでなく、</a:t>
          </a:r>
          <a:r>
            <a:rPr kumimoji="1" lang="en-US" altLang="ja-JP" sz="1200" b="0" i="0" baseline="0">
              <a:solidFill>
                <a:schemeClr val="dk1"/>
              </a:solidFill>
              <a:effectLst/>
              <a:latin typeface="ＭＳ 明朝" panose="02020609040205080304" pitchFamily="17" charset="-128"/>
              <a:ea typeface="ＭＳ 明朝" panose="02020609040205080304" pitchFamily="17" charset="-128"/>
              <a:cs typeface="+mn-cs"/>
            </a:rPr>
            <a:t>ICT</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の活用といった電子化の推進を図ることで、住民サービスを低下させることなく、コスト及び職員の削減に努める。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12035</xdr:rowOff>
    </xdr:from>
    <xdr:to>
      <xdr:col>81</xdr:col>
      <xdr:colOff>44450</xdr:colOff>
      <xdr:row>63</xdr:row>
      <xdr:rowOff>13184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1338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161653</xdr:rowOff>
    </xdr:from>
    <xdr:to>
      <xdr:col>77</xdr:col>
      <xdr:colOff>44450</xdr:colOff>
      <xdr:row>63</xdr:row>
      <xdr:rowOff>13184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9155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151312</xdr:rowOff>
    </xdr:from>
    <xdr:to>
      <xdr:col>72</xdr:col>
      <xdr:colOff>203200</xdr:colOff>
      <xdr:row>62</xdr:row>
      <xdr:rowOff>161653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812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151312</xdr:rowOff>
    </xdr:from>
    <xdr:to>
      <xdr:col>68</xdr:col>
      <xdr:colOff>152400</xdr:colOff>
      <xdr:row>62</xdr:row>
      <xdr:rowOff>155908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812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132685</xdr:rowOff>
    </xdr:from>
    <xdr:to>
      <xdr:col>81</xdr:col>
      <xdr:colOff>95250</xdr:colOff>
      <xdr:row>63</xdr:row>
      <xdr:rowOff>62835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104762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133834</xdr:rowOff>
    </xdr:from>
    <xdr:to>
      <xdr:col>77</xdr:col>
      <xdr:colOff>95250</xdr:colOff>
      <xdr:row>63</xdr:row>
      <xdr:rowOff>63984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48761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110853</xdr:rowOff>
    </xdr:from>
    <xdr:to>
      <xdr:col>73</xdr:col>
      <xdr:colOff>44450</xdr:colOff>
      <xdr:row>63</xdr:row>
      <xdr:rowOff>41003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25780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100512</xdr:rowOff>
    </xdr:from>
    <xdr:to>
      <xdr:col>68</xdr:col>
      <xdr:colOff>203200</xdr:colOff>
      <xdr:row>63</xdr:row>
      <xdr:rowOff>30662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15439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105108</xdr:rowOff>
    </xdr:from>
    <xdr:to>
      <xdr:col>64</xdr:col>
      <xdr:colOff>152400</xdr:colOff>
      <xdr:row>63</xdr:row>
      <xdr:rowOff>35258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20035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合併後、起債に当たっては、交付税措置率の高い合併特例債をなるべく活用してきており、元利償還金に占める合併特例債の割合が高まってきている。</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Ｒ</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元年度からは既発債の償還完了等により改善してきており、類似団体の平均を下回っている。今後も、控えている大規模な投資事業計画の整理・再検討、事業費の精査を通して起債依存型の事業実施を見直し、基金の繰入等も考慮していく。</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138491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8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40</xdr:row>
      <xdr:rowOff>149981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1512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47474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99181</xdr:rowOff>
    </xdr:from>
    <xdr:to>
      <xdr:col>73</xdr:col>
      <xdr:colOff>44450</xdr:colOff>
      <xdr:row>41</xdr:row>
      <xdr:rowOff>29331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充当可能財源が将来負担額を上回ったため</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将来負担比率は算出され</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ていない</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。今後は予定されている地域活性化施設整備事業等による市債発行に備え、基金積立等により公債費増加に備える。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10237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9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79526</xdr:rowOff>
    </xdr:from>
    <xdr:to>
      <xdr:col>77</xdr:col>
      <xdr:colOff>95250</xdr:colOff>
      <xdr:row>14</xdr:row>
      <xdr:rowOff>9676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80433</xdr:rowOff>
    </xdr:from>
    <xdr:to>
      <xdr:col>73</xdr:col>
      <xdr:colOff>44450</xdr:colOff>
      <xdr:row>15</xdr:row>
      <xdr:rowOff>10583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51,783
50,766
329.98
33,372,109
31,954,410
1,249,704
16,427,201
21,404,393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職員数が類似団体よりも多いことから、類似団体</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平均</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と比較して</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高い比率となっており、改善を図っていく必要がある。定員適正化計画（平成</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１８</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年度～平成</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２２</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年度、平成</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２４</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年度～平成</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３０</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年度）等の再検討により、人件費抑制策を継続し、併せて、人事制度</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や</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公の施設の見直し</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組織機構改革</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、時間外勤務の縮減</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を推進する。</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7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1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人件費に係る経常収支比率が類似団体平均よりも高い比率で推移している一方、物件費は</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類似団体と比較して</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低い比率で推移しており、</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業務の民間委託化が</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進んでいないことが要因の一つであると考える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業務の民間委託の推進に伴い、職員人件費から委託料（物件費）へ移行することによる物件費の増加が想定されることから、今後も物件費の精査や、計画的な備品等更新に努め、更なる物件費の抑制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13</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3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13</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1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15</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13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143527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扶助費に係る経常収支比率は</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前年度から</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１．１ポイント</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増加し</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ており、上昇傾向にある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類似団体平均と比べて</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も</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高い比率となっていることから、今後も資格審査等の適正化に努める。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14986</xdr:rowOff>
    </xdr:from>
    <xdr:to>
      <xdr:col>24</xdr:col>
      <xdr:colOff>25400</xdr:colOff>
      <xdr:row>57</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876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94996</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96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57</xdr:row>
      <xdr:rowOff>51562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61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51562</xdr:rowOff>
    </xdr:from>
    <xdr:to>
      <xdr:col>11</xdr:col>
      <xdr:colOff>9525</xdr:colOff>
      <xdr:row>57</xdr:row>
      <xdr:rowOff>133858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242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44196</xdr:rowOff>
    </xdr:from>
    <xdr:to>
      <xdr:col>15</xdr:col>
      <xdr:colOff>149225</xdr:colOff>
      <xdr:row>56</xdr:row>
      <xdr:rowOff>145796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130573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xdr:rowOff>
    </xdr:from>
    <xdr:to>
      <xdr:col>11</xdr:col>
      <xdr:colOff>60325</xdr:colOff>
      <xdr:row>57</xdr:row>
      <xdr:rowOff>102362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87139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83058</xdr:rowOff>
    </xdr:from>
    <xdr:to>
      <xdr:col>6</xdr:col>
      <xdr:colOff>171450</xdr:colOff>
      <xdr:row>58</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169435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その他に係る経常収支比率は</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、公営企業法適用に伴い下水道特別会計への繰出金が皆減した令和２年度以降、類似団体平均と同程度の比率で推移している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後期高齢者医療</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広域連合</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への</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負担金が増加傾向にあり、</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今後も増加が予想されることから、医療費抑制を図るため健康診査等の予防医療に取り組み、普通会計の負担を減らしていくよう努める。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32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61</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09150"/>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一部事務組合への負担金</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や下水道</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事業会計への繰出金の減少</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により、前年度比で</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１．６ポイント</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の減とな</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り、減少傾向が続いている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類似団体平均を下回ってはいるが、</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今後も必要性の低い補助金の見直しや廃止を検討し、更なる補助費の抑制に努める。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346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3003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公債費</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に係る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経常収支比率は、元利償還金</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の減少等により</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、前年度</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から０．４ポイント</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となっている。</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類似団体平均を下回る水準となっているが、</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今後、地域活性化施設整備事業等</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により</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公債費は増加していく見込みであるため、事業の取捨選択を徹底していくことで地方債の新規発行を伴う普通建設事業を抑制する。</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6350</xdr:rowOff>
    </xdr:from>
    <xdr:to>
      <xdr:col>24</xdr:col>
      <xdr:colOff>25400</xdr:colOff>
      <xdr:row>75</xdr:row>
      <xdr:rowOff>57150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65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19050</xdr:rowOff>
    </xdr:from>
    <xdr:to>
      <xdr:col>19</xdr:col>
      <xdr:colOff>187325</xdr:colOff>
      <xdr:row>75</xdr:row>
      <xdr:rowOff>57150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7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19050</xdr:rowOff>
    </xdr:from>
    <xdr:to>
      <xdr:col>15</xdr:col>
      <xdr:colOff>98425</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7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127000</xdr:rowOff>
    </xdr:from>
    <xdr:to>
      <xdr:col>24</xdr:col>
      <xdr:colOff>76200</xdr:colOff>
      <xdr:row>75</xdr:row>
      <xdr:rowOff>57150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6350</xdr:rowOff>
    </xdr:from>
    <xdr:to>
      <xdr:col>20</xdr:col>
      <xdr:colOff>38100</xdr:colOff>
      <xdr:row>75</xdr:row>
      <xdr:rowOff>107950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118127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3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139700</xdr:rowOff>
    </xdr:from>
    <xdr:to>
      <xdr:col>15</xdr:col>
      <xdr:colOff>149225</xdr:colOff>
      <xdr:row>75</xdr:row>
      <xdr:rowOff>69850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80027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　全体の経常収支比率は類似団体平均を下回っているにもかかわらず、公債費を除く経常収支比率が類似団体平均を僅かに上回っているのは、</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人件費及び扶助費に係る経常収支比率が類似団体</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平均</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よりも高いため</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である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2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　これまで以上に人件費抑制施策や公共施設マネジメント計画に基づいた公共施設の適正配置・有効活用を検討すること等を通じて、経費削減に努める。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76</xdr:row>
      <xdr:rowOff>32294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494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76</xdr:row>
      <xdr:rowOff>19231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122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53522</xdr:rowOff>
    </xdr:from>
    <xdr:to>
      <xdr:col>73</xdr:col>
      <xdr:colOff>180975</xdr:colOff>
      <xdr:row>77</xdr:row>
      <xdr:rowOff>109038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12272"/>
          <a:ext cx="889000" cy="39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109038</xdr:rowOff>
    </xdr:from>
    <xdr:to>
      <xdr:col>69</xdr:col>
      <xdr:colOff>92075</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10688"/>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125021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139881</xdr:rowOff>
    </xdr:from>
    <xdr:to>
      <xdr:col>78</xdr:col>
      <xdr:colOff>120650</xdr:colOff>
      <xdr:row>76</xdr:row>
      <xdr:rowOff>70031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54808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2722</xdr:rowOff>
    </xdr:from>
    <xdr:to>
      <xdr:col>74</xdr:col>
      <xdr:colOff>31750</xdr:colOff>
      <xdr:row>75</xdr:row>
      <xdr:rowOff>104322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89098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58238</xdr:rowOff>
    </xdr:from>
    <xdr:to>
      <xdr:col>69</xdr:col>
      <xdr:colOff>142875</xdr:colOff>
      <xdr:row>77</xdr:row>
      <xdr:rowOff>159838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144615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35204</xdr:rowOff>
    </xdr:from>
    <xdr:to>
      <xdr:col>29</xdr:col>
      <xdr:colOff>127000</xdr:colOff>
      <xdr:row>17</xdr:row>
      <xdr:rowOff>76937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7479"/>
          <a:ext cx="647700" cy="4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76937</xdr:rowOff>
    </xdr:from>
    <xdr:to>
      <xdr:col>26</xdr:col>
      <xdr:colOff>50800</xdr:colOff>
      <xdr:row>17</xdr:row>
      <xdr:rowOff>92431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9212"/>
          <a:ext cx="698500" cy="1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90894</xdr:rowOff>
    </xdr:from>
    <xdr:to>
      <xdr:col>22</xdr:col>
      <xdr:colOff>114300</xdr:colOff>
      <xdr:row>17</xdr:row>
      <xdr:rowOff>92431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53169"/>
          <a:ext cx="6985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90894</xdr:rowOff>
    </xdr:from>
    <xdr:to>
      <xdr:col>18</xdr:col>
      <xdr:colOff>177800</xdr:colOff>
      <xdr:row>17</xdr:row>
      <xdr:rowOff>126555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3169"/>
          <a:ext cx="698500" cy="3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155854</xdr:rowOff>
    </xdr:from>
    <xdr:to>
      <xdr:col>29</xdr:col>
      <xdr:colOff>177800</xdr:colOff>
      <xdr:row>17</xdr:row>
      <xdr:rowOff>86004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26137</xdr:rowOff>
    </xdr:from>
    <xdr:to>
      <xdr:col>26</xdr:col>
      <xdr:colOff>101600</xdr:colOff>
      <xdr:row>17</xdr:row>
      <xdr:rowOff>127737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137914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7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41631</xdr:rowOff>
    </xdr:from>
    <xdr:to>
      <xdr:col>22</xdr:col>
      <xdr:colOff>165100</xdr:colOff>
      <xdr:row>17</xdr:row>
      <xdr:rowOff>143231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3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153408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7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40094</xdr:rowOff>
    </xdr:from>
    <xdr:to>
      <xdr:col>19</xdr:col>
      <xdr:colOff>38100</xdr:colOff>
      <xdr:row>17</xdr:row>
      <xdr:rowOff>141694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151871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75755</xdr:rowOff>
    </xdr:from>
    <xdr:to>
      <xdr:col>15</xdr:col>
      <xdr:colOff>101600</xdr:colOff>
      <xdr:row>18</xdr:row>
      <xdr:rowOff>5905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8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338684</xdr:rowOff>
    </xdr:from>
    <xdr:to>
      <xdr:col>29</xdr:col>
      <xdr:colOff>127000</xdr:colOff>
      <xdr:row>36</xdr:row>
      <xdr:rowOff>160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9034"/>
          <a:ext cx="647700" cy="4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51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333263</xdr:rowOff>
    </xdr:from>
    <xdr:to>
      <xdr:col>26</xdr:col>
      <xdr:colOff>50800</xdr:colOff>
      <xdr:row>36</xdr:row>
      <xdr:rowOff>160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43613"/>
          <a:ext cx="6985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339637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0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333263</xdr:rowOff>
    </xdr:from>
    <xdr:to>
      <xdr:col>22</xdr:col>
      <xdr:colOff>114300</xdr:colOff>
      <xdr:row>36</xdr:row>
      <xdr:rowOff>20244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3613"/>
          <a:ext cx="6985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36317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5711</xdr:rowOff>
    </xdr:from>
    <xdr:to>
      <xdr:col>18</xdr:col>
      <xdr:colOff>177800</xdr:colOff>
      <xdr:row>36</xdr:row>
      <xdr:rowOff>20244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58961"/>
          <a:ext cx="698500" cy="14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287884</xdr:rowOff>
    </xdr:from>
    <xdr:to>
      <xdr:col>29</xdr:col>
      <xdr:colOff>177800</xdr:colOff>
      <xdr:row>36</xdr:row>
      <xdr:rowOff>46584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8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259961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292260</xdr:rowOff>
    </xdr:from>
    <xdr:to>
      <xdr:col>26</xdr:col>
      <xdr:colOff>101600</xdr:colOff>
      <xdr:row>36</xdr:row>
      <xdr:rowOff>50960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0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35737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8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282463</xdr:rowOff>
    </xdr:from>
    <xdr:to>
      <xdr:col>22</xdr:col>
      <xdr:colOff>165100</xdr:colOff>
      <xdr:row>36</xdr:row>
      <xdr:rowOff>41163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25940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7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312344</xdr:rowOff>
    </xdr:from>
    <xdr:to>
      <xdr:col>19</xdr:col>
      <xdr:colOff>38100</xdr:colOff>
      <xdr:row>36</xdr:row>
      <xdr:rowOff>71044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2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81221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9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297811</xdr:rowOff>
    </xdr:from>
    <xdr:to>
      <xdr:col>15</xdr:col>
      <xdr:colOff>101600</xdr:colOff>
      <xdr:row>36</xdr:row>
      <xdr:rowOff>56511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66688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51,783
50,766
329.98
33,372,109
31,954,410
1,249,704
16,427,201
21,404,393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20472</xdr:rowOff>
    </xdr:from>
    <xdr:to>
      <xdr:col>24</xdr:col>
      <xdr:colOff>63500</xdr:colOff>
      <xdr:row>36</xdr:row>
      <xdr:rowOff>58026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2672"/>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58026</xdr:rowOff>
    </xdr:from>
    <xdr:to>
      <xdr:col>19</xdr:col>
      <xdr:colOff>177800</xdr:colOff>
      <xdr:row>36</xdr:row>
      <xdr:rowOff>78778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30226"/>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78778</xdr:rowOff>
    </xdr:from>
    <xdr:to>
      <xdr:col>15</xdr:col>
      <xdr:colOff>50800</xdr:colOff>
      <xdr:row>36</xdr:row>
      <xdr:rowOff>79083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97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79083</xdr:rowOff>
    </xdr:from>
    <xdr:to>
      <xdr:col>10</xdr:col>
      <xdr:colOff>114300</xdr:colOff>
      <xdr:row>37</xdr:row>
      <xdr:rowOff>32741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1283"/>
          <a:ext cx="889000" cy="1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141122</xdr:rowOff>
    </xdr:from>
    <xdr:to>
      <xdr:col>24</xdr:col>
      <xdr:colOff>114300</xdr:colOff>
      <xdr:row>36</xdr:row>
      <xdr:rowOff>71272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163999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7226</xdr:rowOff>
    </xdr:from>
    <xdr:to>
      <xdr:col>20</xdr:col>
      <xdr:colOff>38100</xdr:colOff>
      <xdr:row>36</xdr:row>
      <xdr:rowOff>108826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125353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27978</xdr:rowOff>
    </xdr:from>
    <xdr:to>
      <xdr:col>15</xdr:col>
      <xdr:colOff>101600</xdr:colOff>
      <xdr:row>36</xdr:row>
      <xdr:rowOff>129578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146105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28283</xdr:rowOff>
    </xdr:from>
    <xdr:to>
      <xdr:col>10</xdr:col>
      <xdr:colOff>165100</xdr:colOff>
      <xdr:row>36</xdr:row>
      <xdr:rowOff>129883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146410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153391</xdr:rowOff>
    </xdr:from>
    <xdr:to>
      <xdr:col>6</xdr:col>
      <xdr:colOff>38100</xdr:colOff>
      <xdr:row>37</xdr:row>
      <xdr:rowOff>83541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100068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55380</xdr:rowOff>
    </xdr:from>
    <xdr:to>
      <xdr:col>24</xdr:col>
      <xdr:colOff>63500</xdr:colOff>
      <xdr:row>58</xdr:row>
      <xdr:rowOff>81685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99480"/>
          <a:ext cx="8382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55380</xdr:rowOff>
    </xdr:from>
    <xdr:to>
      <xdr:col>19</xdr:col>
      <xdr:colOff>177800</xdr:colOff>
      <xdr:row>58</xdr:row>
      <xdr:rowOff>67332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9480"/>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38446</xdr:rowOff>
    </xdr:from>
    <xdr:to>
      <xdr:col>15</xdr:col>
      <xdr:colOff>50800</xdr:colOff>
      <xdr:row>58</xdr:row>
      <xdr:rowOff>67332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82546"/>
          <a:ext cx="889000" cy="2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38446</xdr:rowOff>
    </xdr:from>
    <xdr:to>
      <xdr:col>10</xdr:col>
      <xdr:colOff>114300</xdr:colOff>
      <xdr:row>58</xdr:row>
      <xdr:rowOff>150363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2546"/>
          <a:ext cx="889000" cy="1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30885</xdr:rowOff>
    </xdr:from>
    <xdr:to>
      <xdr:col>24</xdr:col>
      <xdr:colOff>114300</xdr:colOff>
      <xdr:row>58</xdr:row>
      <xdr:rowOff>132485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117262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4580</xdr:rowOff>
    </xdr:from>
    <xdr:to>
      <xdr:col>20</xdr:col>
      <xdr:colOff>38100</xdr:colOff>
      <xdr:row>58</xdr:row>
      <xdr:rowOff>106180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97307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16532</xdr:rowOff>
    </xdr:from>
    <xdr:to>
      <xdr:col>15</xdr:col>
      <xdr:colOff>101600</xdr:colOff>
      <xdr:row>58</xdr:row>
      <xdr:rowOff>118132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109259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159096</xdr:rowOff>
    </xdr:from>
    <xdr:to>
      <xdr:col>10</xdr:col>
      <xdr:colOff>165100</xdr:colOff>
      <xdr:row>58</xdr:row>
      <xdr:rowOff>89246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80373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99563</xdr:rowOff>
    </xdr:from>
    <xdr:to>
      <xdr:col>6</xdr:col>
      <xdr:colOff>38100</xdr:colOff>
      <xdr:row>59</xdr:row>
      <xdr:rowOff>29713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20840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164846</xdr:rowOff>
    </xdr:from>
    <xdr:to>
      <xdr:col>24</xdr:col>
      <xdr:colOff>63500</xdr:colOff>
      <xdr:row>78</xdr:row>
      <xdr:rowOff>37333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6496"/>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37333</xdr:rowOff>
    </xdr:from>
    <xdr:to>
      <xdr:col>19</xdr:col>
      <xdr:colOff>177800</xdr:colOff>
      <xdr:row>78</xdr:row>
      <xdr:rowOff>37928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0433"/>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32167</xdr:rowOff>
    </xdr:from>
    <xdr:to>
      <xdr:col>15</xdr:col>
      <xdr:colOff>50800</xdr:colOff>
      <xdr:row>78</xdr:row>
      <xdr:rowOff>37928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526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26817</xdr:rowOff>
    </xdr:from>
    <xdr:to>
      <xdr:col>10</xdr:col>
      <xdr:colOff>114300</xdr:colOff>
      <xdr:row>78</xdr:row>
      <xdr:rowOff>32167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9917"/>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114046</xdr:rowOff>
    </xdr:from>
    <xdr:to>
      <xdr:col>24</xdr:col>
      <xdr:colOff>114300</xdr:colOff>
      <xdr:row>78</xdr:row>
      <xdr:rowOff>44196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28973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157983</xdr:rowOff>
    </xdr:from>
    <xdr:to>
      <xdr:col>20</xdr:col>
      <xdr:colOff>38100</xdr:colOff>
      <xdr:row>78</xdr:row>
      <xdr:rowOff>88133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79260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158578</xdr:rowOff>
    </xdr:from>
    <xdr:to>
      <xdr:col>15</xdr:col>
      <xdr:colOff>101600</xdr:colOff>
      <xdr:row>78</xdr:row>
      <xdr:rowOff>88728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79855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152817</xdr:rowOff>
    </xdr:from>
    <xdr:to>
      <xdr:col>10</xdr:col>
      <xdr:colOff>165100</xdr:colOff>
      <xdr:row>78</xdr:row>
      <xdr:rowOff>82967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74094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147467</xdr:rowOff>
    </xdr:from>
    <xdr:to>
      <xdr:col>6</xdr:col>
      <xdr:colOff>38100</xdr:colOff>
      <xdr:row>78</xdr:row>
      <xdr:rowOff>77617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68744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22634</xdr:rowOff>
    </xdr:from>
    <xdr:to>
      <xdr:col>24</xdr:col>
      <xdr:colOff>63500</xdr:colOff>
      <xdr:row>94</xdr:row>
      <xdr:rowOff>69945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67484"/>
          <a:ext cx="838200" cy="2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51276</xdr:rowOff>
    </xdr:from>
    <xdr:to>
      <xdr:col>19</xdr:col>
      <xdr:colOff>177800</xdr:colOff>
      <xdr:row>94</xdr:row>
      <xdr:rowOff>69945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96126"/>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51276</xdr:rowOff>
    </xdr:from>
    <xdr:to>
      <xdr:col>15</xdr:col>
      <xdr:colOff>50800</xdr:colOff>
      <xdr:row>95</xdr:row>
      <xdr:rowOff>35970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96126"/>
          <a:ext cx="889000" cy="32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35970</xdr:rowOff>
    </xdr:from>
    <xdr:to>
      <xdr:col>10</xdr:col>
      <xdr:colOff>114300</xdr:colOff>
      <xdr:row>95</xdr:row>
      <xdr:rowOff>82910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23720"/>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143284</xdr:rowOff>
    </xdr:from>
    <xdr:to>
      <xdr:col>24</xdr:col>
      <xdr:colOff>114300</xdr:colOff>
      <xdr:row>93</xdr:row>
      <xdr:rowOff>73434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166161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6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19145</xdr:rowOff>
    </xdr:from>
    <xdr:to>
      <xdr:col>20</xdr:col>
      <xdr:colOff>38100</xdr:colOff>
      <xdr:row>94</xdr:row>
      <xdr:rowOff>120745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137272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476</xdr:rowOff>
    </xdr:from>
    <xdr:to>
      <xdr:col>15</xdr:col>
      <xdr:colOff>101600</xdr:colOff>
      <xdr:row>93</xdr:row>
      <xdr:rowOff>102076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118603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2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156620</xdr:rowOff>
    </xdr:from>
    <xdr:to>
      <xdr:col>10</xdr:col>
      <xdr:colOff>165100</xdr:colOff>
      <xdr:row>95</xdr:row>
      <xdr:rowOff>86770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103297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4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32110</xdr:rowOff>
    </xdr:from>
    <xdr:to>
      <xdr:col>6</xdr:col>
      <xdr:colOff>38100</xdr:colOff>
      <xdr:row>95</xdr:row>
      <xdr:rowOff>133710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150237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126517</xdr:rowOff>
    </xdr:from>
    <xdr:to>
      <xdr:col>55</xdr:col>
      <xdr:colOff>0</xdr:colOff>
      <xdr:row>35</xdr:row>
      <xdr:rowOff>169235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27267"/>
          <a:ext cx="8382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83339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126517</xdr:rowOff>
    </xdr:from>
    <xdr:to>
      <xdr:col>50</xdr:col>
      <xdr:colOff>114300</xdr:colOff>
      <xdr:row>36</xdr:row>
      <xdr:rowOff>64498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27267"/>
          <a:ext cx="889000" cy="10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10271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110828</xdr:rowOff>
    </xdr:from>
    <xdr:to>
      <xdr:col>45</xdr:col>
      <xdr:colOff>177800</xdr:colOff>
      <xdr:row>36</xdr:row>
      <xdr:rowOff>64498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54328"/>
          <a:ext cx="889000" cy="98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33565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110828</xdr:rowOff>
    </xdr:from>
    <xdr:to>
      <xdr:col>41</xdr:col>
      <xdr:colOff>50800</xdr:colOff>
      <xdr:row>35</xdr:row>
      <xdr:rowOff>137262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54328"/>
          <a:ext cx="889000" cy="8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127593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118435</xdr:rowOff>
    </xdr:from>
    <xdr:to>
      <xdr:col>55</xdr:col>
      <xdr:colOff>50800</xdr:colOff>
      <xdr:row>36</xdr:row>
      <xdr:rowOff>48585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96862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75717</xdr:rowOff>
    </xdr:from>
    <xdr:to>
      <xdr:col>50</xdr:col>
      <xdr:colOff>165100</xdr:colOff>
      <xdr:row>36</xdr:row>
      <xdr:rowOff>5867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168444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13698</xdr:rowOff>
    </xdr:from>
    <xdr:to>
      <xdr:col>46</xdr:col>
      <xdr:colOff>38100</xdr:colOff>
      <xdr:row>36</xdr:row>
      <xdr:rowOff>115298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106425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60028</xdr:rowOff>
    </xdr:from>
    <xdr:to>
      <xdr:col>41</xdr:col>
      <xdr:colOff>101600</xdr:colOff>
      <xdr:row>30</xdr:row>
      <xdr:rowOff>161628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6705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7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86462</xdr:rowOff>
    </xdr:from>
    <xdr:to>
      <xdr:col>36</xdr:col>
      <xdr:colOff>165100</xdr:colOff>
      <xdr:row>36</xdr:row>
      <xdr:rowOff>16612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33139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115171</xdr:rowOff>
    </xdr:from>
    <xdr:to>
      <xdr:col>55</xdr:col>
      <xdr:colOff>0</xdr:colOff>
      <xdr:row>56</xdr:row>
      <xdr:rowOff>71471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44921"/>
          <a:ext cx="8382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151305</xdr:rowOff>
    </xdr:from>
    <xdr:to>
      <xdr:col>50</xdr:col>
      <xdr:colOff>114300</xdr:colOff>
      <xdr:row>56</xdr:row>
      <xdr:rowOff>71471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81055"/>
          <a:ext cx="889000" cy="9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147168</xdr:rowOff>
    </xdr:from>
    <xdr:to>
      <xdr:col>45</xdr:col>
      <xdr:colOff>177800</xdr:colOff>
      <xdr:row>55</xdr:row>
      <xdr:rowOff>151305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05468"/>
          <a:ext cx="889000" cy="17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147168</xdr:rowOff>
    </xdr:from>
    <xdr:to>
      <xdr:col>41</xdr:col>
      <xdr:colOff>50800</xdr:colOff>
      <xdr:row>55</xdr:row>
      <xdr:rowOff>85385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05468"/>
          <a:ext cx="889000" cy="1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64371</xdr:rowOff>
    </xdr:from>
    <xdr:to>
      <xdr:col>55</xdr:col>
      <xdr:colOff>50800</xdr:colOff>
      <xdr:row>55</xdr:row>
      <xdr:rowOff>165971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42798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20671</xdr:rowOff>
    </xdr:from>
    <xdr:to>
      <xdr:col>50</xdr:col>
      <xdr:colOff>165100</xdr:colOff>
      <xdr:row>56</xdr:row>
      <xdr:rowOff>122271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113398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100505</xdr:rowOff>
    </xdr:from>
    <xdr:to>
      <xdr:col>46</xdr:col>
      <xdr:colOff>38100</xdr:colOff>
      <xdr:row>56</xdr:row>
      <xdr:rowOff>30655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47182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0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96368</xdr:rowOff>
    </xdr:from>
    <xdr:to>
      <xdr:col>41</xdr:col>
      <xdr:colOff>101600</xdr:colOff>
      <xdr:row>55</xdr:row>
      <xdr:rowOff>26518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43045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2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34585</xdr:rowOff>
    </xdr:from>
    <xdr:to>
      <xdr:col>36</xdr:col>
      <xdr:colOff>165100</xdr:colOff>
      <xdr:row>55</xdr:row>
      <xdr:rowOff>136185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152712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3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113906</xdr:rowOff>
    </xdr:from>
    <xdr:to>
      <xdr:col>55</xdr:col>
      <xdr:colOff>0</xdr:colOff>
      <xdr:row>77</xdr:row>
      <xdr:rowOff>123259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15556"/>
          <a:ext cx="8382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113906</xdr:rowOff>
    </xdr:from>
    <xdr:to>
      <xdr:col>50</xdr:col>
      <xdr:colOff>114300</xdr:colOff>
      <xdr:row>78</xdr:row>
      <xdr:rowOff>101791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315556"/>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21323</xdr:rowOff>
    </xdr:from>
    <xdr:to>
      <xdr:col>45</xdr:col>
      <xdr:colOff>177800</xdr:colOff>
      <xdr:row>78</xdr:row>
      <xdr:rowOff>101791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94423"/>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21323</xdr:rowOff>
    </xdr:from>
    <xdr:to>
      <xdr:col>41</xdr:col>
      <xdr:colOff>50800</xdr:colOff>
      <xdr:row>78</xdr:row>
      <xdr:rowOff>37440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9442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72459</xdr:rowOff>
    </xdr:from>
    <xdr:to>
      <xdr:col>55</xdr:col>
      <xdr:colOff>50800</xdr:colOff>
      <xdr:row>78</xdr:row>
      <xdr:rowOff>2609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50886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63106</xdr:rowOff>
    </xdr:from>
    <xdr:to>
      <xdr:col>50</xdr:col>
      <xdr:colOff>165100</xdr:colOff>
      <xdr:row>77</xdr:row>
      <xdr:rowOff>164706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155833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50991</xdr:rowOff>
    </xdr:from>
    <xdr:to>
      <xdr:col>46</xdr:col>
      <xdr:colOff>38100</xdr:colOff>
      <xdr:row>78</xdr:row>
      <xdr:rowOff>152591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143718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141973</xdr:rowOff>
    </xdr:from>
    <xdr:to>
      <xdr:col>41</xdr:col>
      <xdr:colOff>101600</xdr:colOff>
      <xdr:row>78</xdr:row>
      <xdr:rowOff>72123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63250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158090</xdr:rowOff>
    </xdr:from>
    <xdr:to>
      <xdr:col>36</xdr:col>
      <xdr:colOff>165100</xdr:colOff>
      <xdr:row>78</xdr:row>
      <xdr:rowOff>88240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79367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137120</xdr:rowOff>
    </xdr:from>
    <xdr:to>
      <xdr:col>55</xdr:col>
      <xdr:colOff>0</xdr:colOff>
      <xdr:row>97</xdr:row>
      <xdr:rowOff>79687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96320"/>
          <a:ext cx="838200" cy="1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67942</xdr:rowOff>
    </xdr:from>
    <xdr:to>
      <xdr:col>50</xdr:col>
      <xdr:colOff>114300</xdr:colOff>
      <xdr:row>97</xdr:row>
      <xdr:rowOff>79687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27142"/>
          <a:ext cx="889000" cy="1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133331</xdr:rowOff>
    </xdr:from>
    <xdr:to>
      <xdr:col>45</xdr:col>
      <xdr:colOff>177800</xdr:colOff>
      <xdr:row>96</xdr:row>
      <xdr:rowOff>67942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21081"/>
          <a:ext cx="889000" cy="10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133331</xdr:rowOff>
    </xdr:from>
    <xdr:to>
      <xdr:col>41</xdr:col>
      <xdr:colOff>50800</xdr:colOff>
      <xdr:row>96</xdr:row>
      <xdr:rowOff>72884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21081"/>
          <a:ext cx="889000" cy="11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86320</xdr:rowOff>
    </xdr:from>
    <xdr:to>
      <xdr:col>55</xdr:col>
      <xdr:colOff>50800</xdr:colOff>
      <xdr:row>97</xdr:row>
      <xdr:rowOff>16470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4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64747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28887</xdr:rowOff>
    </xdr:from>
    <xdr:to>
      <xdr:col>50</xdr:col>
      <xdr:colOff>165100</xdr:colOff>
      <xdr:row>97</xdr:row>
      <xdr:rowOff>130487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121614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17142</xdr:rowOff>
    </xdr:from>
    <xdr:to>
      <xdr:col>46</xdr:col>
      <xdr:colOff>38100</xdr:colOff>
      <xdr:row>96</xdr:row>
      <xdr:rowOff>118742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135269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82531</xdr:rowOff>
    </xdr:from>
    <xdr:to>
      <xdr:col>41</xdr:col>
      <xdr:colOff>101600</xdr:colOff>
      <xdr:row>96</xdr:row>
      <xdr:rowOff>12681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29208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22084</xdr:rowOff>
    </xdr:from>
    <xdr:to>
      <xdr:col>36</xdr:col>
      <xdr:colOff>165100</xdr:colOff>
      <xdr:row>96</xdr:row>
      <xdr:rowOff>123684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140211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70091</xdr:rowOff>
    </xdr:from>
    <xdr:to>
      <xdr:col>85</xdr:col>
      <xdr:colOff>127000</xdr:colOff>
      <xdr:row>39</xdr:row>
      <xdr:rowOff>16580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85191"/>
          <a:ext cx="838200" cy="1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70091</xdr:rowOff>
    </xdr:from>
    <xdr:to>
      <xdr:col>81</xdr:col>
      <xdr:colOff>50800</xdr:colOff>
      <xdr:row>38</xdr:row>
      <xdr:rowOff>115868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85191"/>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115868</xdr:rowOff>
    </xdr:from>
    <xdr:to>
      <xdr:col>76</xdr:col>
      <xdr:colOff>114300</xdr:colOff>
      <xdr:row>38</xdr:row>
      <xdr:rowOff>155778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30968"/>
          <a:ext cx="8890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155778</xdr:rowOff>
    </xdr:from>
    <xdr:to>
      <xdr:col>71</xdr:col>
      <xdr:colOff>177800</xdr:colOff>
      <xdr:row>39</xdr:row>
      <xdr:rowOff>33248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70878"/>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137230</xdr:rowOff>
    </xdr:from>
    <xdr:to>
      <xdr:col>85</xdr:col>
      <xdr:colOff>177800</xdr:colOff>
      <xdr:row>39</xdr:row>
      <xdr:rowOff>67380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52157</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19291</xdr:rowOff>
    </xdr:from>
    <xdr:to>
      <xdr:col>81</xdr:col>
      <xdr:colOff>101600</xdr:colOff>
      <xdr:row>38</xdr:row>
      <xdr:rowOff>120891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137418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3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65068</xdr:rowOff>
    </xdr:from>
    <xdr:to>
      <xdr:col>76</xdr:col>
      <xdr:colOff>165100</xdr:colOff>
      <xdr:row>38</xdr:row>
      <xdr:rowOff>166668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157795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6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104978</xdr:rowOff>
    </xdr:from>
    <xdr:to>
      <xdr:col>72</xdr:col>
      <xdr:colOff>38100</xdr:colOff>
      <xdr:row>39</xdr:row>
      <xdr:rowOff>35128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26255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1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153898</xdr:rowOff>
    </xdr:from>
    <xdr:to>
      <xdr:col>67</xdr:col>
      <xdr:colOff>101600</xdr:colOff>
      <xdr:row>39</xdr:row>
      <xdr:rowOff>84048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75175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105916</xdr:rowOff>
    </xdr:from>
    <xdr:to>
      <xdr:col>85</xdr:col>
      <xdr:colOff>127000</xdr:colOff>
      <xdr:row>76</xdr:row>
      <xdr:rowOff>115109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36116"/>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105916</xdr:rowOff>
    </xdr:from>
    <xdr:to>
      <xdr:col>81</xdr:col>
      <xdr:colOff>50800</xdr:colOff>
      <xdr:row>76</xdr:row>
      <xdr:rowOff>105966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36116"/>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105966</xdr:rowOff>
    </xdr:from>
    <xdr:to>
      <xdr:col>76</xdr:col>
      <xdr:colOff>114300</xdr:colOff>
      <xdr:row>76</xdr:row>
      <xdr:rowOff>147783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36166"/>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147783</xdr:rowOff>
    </xdr:from>
    <xdr:to>
      <xdr:col>71</xdr:col>
      <xdr:colOff>177800</xdr:colOff>
      <xdr:row>76</xdr:row>
      <xdr:rowOff>152698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7798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64309</xdr:rowOff>
    </xdr:from>
    <xdr:to>
      <xdr:col>85</xdr:col>
      <xdr:colOff>177800</xdr:colOff>
      <xdr:row>76</xdr:row>
      <xdr:rowOff>165909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42736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7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55116</xdr:rowOff>
    </xdr:from>
    <xdr:to>
      <xdr:col>81</xdr:col>
      <xdr:colOff>101600</xdr:colOff>
      <xdr:row>76</xdr:row>
      <xdr:rowOff>156716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147843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55166</xdr:rowOff>
    </xdr:from>
    <xdr:to>
      <xdr:col>76</xdr:col>
      <xdr:colOff>165100</xdr:colOff>
      <xdr:row>76</xdr:row>
      <xdr:rowOff>156766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147893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96983</xdr:rowOff>
    </xdr:from>
    <xdr:to>
      <xdr:col>72</xdr:col>
      <xdr:colOff>38100</xdr:colOff>
      <xdr:row>77</xdr:row>
      <xdr:rowOff>27133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18260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101898</xdr:rowOff>
    </xdr:from>
    <xdr:to>
      <xdr:col>67</xdr:col>
      <xdr:colOff>101600</xdr:colOff>
      <xdr:row>77</xdr:row>
      <xdr:rowOff>32048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76403</xdr:rowOff>
    </xdr:from>
    <xdr:to>
      <xdr:col>85</xdr:col>
      <xdr:colOff>127000</xdr:colOff>
      <xdr:row>97</xdr:row>
      <xdr:rowOff>171132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35603"/>
          <a:ext cx="838200" cy="2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171132</xdr:rowOff>
    </xdr:from>
    <xdr:to>
      <xdr:col>81</xdr:col>
      <xdr:colOff>50800</xdr:colOff>
      <xdr:row>98</xdr:row>
      <xdr:rowOff>69393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01782"/>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42711</xdr:rowOff>
    </xdr:from>
    <xdr:to>
      <xdr:col>76</xdr:col>
      <xdr:colOff>114300</xdr:colOff>
      <xdr:row>98</xdr:row>
      <xdr:rowOff>69393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44811"/>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42711</xdr:rowOff>
    </xdr:from>
    <xdr:to>
      <xdr:col>71</xdr:col>
      <xdr:colOff>177800</xdr:colOff>
      <xdr:row>98</xdr:row>
      <xdr:rowOff>62827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481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25603</xdr:rowOff>
    </xdr:from>
    <xdr:to>
      <xdr:col>85</xdr:col>
      <xdr:colOff>177800</xdr:colOff>
      <xdr:row>96</xdr:row>
      <xdr:rowOff>127203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48480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120332</xdr:rowOff>
    </xdr:from>
    <xdr:to>
      <xdr:col>81</xdr:col>
      <xdr:colOff>101600</xdr:colOff>
      <xdr:row>98</xdr:row>
      <xdr:rowOff>50482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41609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18593</xdr:rowOff>
    </xdr:from>
    <xdr:to>
      <xdr:col>76</xdr:col>
      <xdr:colOff>165100</xdr:colOff>
      <xdr:row>98</xdr:row>
      <xdr:rowOff>120193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111320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163361</xdr:rowOff>
    </xdr:from>
    <xdr:to>
      <xdr:col>72</xdr:col>
      <xdr:colOff>38100</xdr:colOff>
      <xdr:row>98</xdr:row>
      <xdr:rowOff>93511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84638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12027</xdr:rowOff>
    </xdr:from>
    <xdr:to>
      <xdr:col>67</xdr:col>
      <xdr:colOff>101600</xdr:colOff>
      <xdr:row>98</xdr:row>
      <xdr:rowOff>113627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104754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7478</xdr:rowOff>
    </xdr:from>
    <xdr:to>
      <xdr:col>116</xdr:col>
      <xdr:colOff>63500</xdr:colOff>
      <xdr:row>38</xdr:row>
      <xdr:rowOff>17307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22578"/>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17307</xdr:rowOff>
    </xdr:from>
    <xdr:to>
      <xdr:col>111</xdr:col>
      <xdr:colOff>177800</xdr:colOff>
      <xdr:row>38</xdr:row>
      <xdr:rowOff>23709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32407"/>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112222</xdr:rowOff>
    </xdr:from>
    <xdr:to>
      <xdr:col>107</xdr:col>
      <xdr:colOff>50800</xdr:colOff>
      <xdr:row>38</xdr:row>
      <xdr:rowOff>23709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55872"/>
          <a:ext cx="889000" cy="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112222</xdr:rowOff>
    </xdr:from>
    <xdr:to>
      <xdr:col>102</xdr:col>
      <xdr:colOff>114300</xdr:colOff>
      <xdr:row>38</xdr:row>
      <xdr:rowOff>29560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55872"/>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128128</xdr:rowOff>
    </xdr:from>
    <xdr:to>
      <xdr:col>116</xdr:col>
      <xdr:colOff>114300</xdr:colOff>
      <xdr:row>38</xdr:row>
      <xdr:rowOff>58278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106555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137957</xdr:rowOff>
    </xdr:from>
    <xdr:to>
      <xdr:col>112</xdr:col>
      <xdr:colOff>38100</xdr:colOff>
      <xdr:row>38</xdr:row>
      <xdr:rowOff>68107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59234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7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144358</xdr:rowOff>
    </xdr:from>
    <xdr:to>
      <xdr:col>107</xdr:col>
      <xdr:colOff>101600</xdr:colOff>
      <xdr:row>38</xdr:row>
      <xdr:rowOff>74509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88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65636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61422</xdr:rowOff>
    </xdr:from>
    <xdr:to>
      <xdr:col>102</xdr:col>
      <xdr:colOff>165100</xdr:colOff>
      <xdr:row>37</xdr:row>
      <xdr:rowOff>163023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8099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150211</xdr:rowOff>
    </xdr:from>
    <xdr:to>
      <xdr:col>98</xdr:col>
      <xdr:colOff>38100</xdr:colOff>
      <xdr:row>38</xdr:row>
      <xdr:rowOff>80361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9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96888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6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92075</xdr:rowOff>
    </xdr:from>
    <xdr:to>
      <xdr:col>116</xdr:col>
      <xdr:colOff>63500</xdr:colOff>
      <xdr:row>74</xdr:row>
      <xdr:rowOff>142863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79375"/>
          <a:ext cx="838200" cy="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142863</xdr:rowOff>
    </xdr:from>
    <xdr:to>
      <xdr:col>111</xdr:col>
      <xdr:colOff>177800</xdr:colOff>
      <xdr:row>74</xdr:row>
      <xdr:rowOff>170523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30163"/>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170523</xdr:rowOff>
    </xdr:from>
    <xdr:to>
      <xdr:col>107</xdr:col>
      <xdr:colOff>50800</xdr:colOff>
      <xdr:row>75</xdr:row>
      <xdr:rowOff>31572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57823"/>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38964</xdr:rowOff>
    </xdr:from>
    <xdr:to>
      <xdr:col>102</xdr:col>
      <xdr:colOff>114300</xdr:colOff>
      <xdr:row>75</xdr:row>
      <xdr:rowOff>31572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383364"/>
          <a:ext cx="889000" cy="5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41275</xdr:rowOff>
    </xdr:from>
    <xdr:to>
      <xdr:col>116</xdr:col>
      <xdr:colOff>114300</xdr:colOff>
      <xdr:row>74</xdr:row>
      <xdr:rowOff>142875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7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64152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92063</xdr:rowOff>
    </xdr:from>
    <xdr:to>
      <xdr:col>112</xdr:col>
      <xdr:colOff>38100</xdr:colOff>
      <xdr:row>75</xdr:row>
      <xdr:rowOff>22213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38740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119723</xdr:rowOff>
    </xdr:from>
    <xdr:to>
      <xdr:col>107</xdr:col>
      <xdr:colOff>101600</xdr:colOff>
      <xdr:row>75</xdr:row>
      <xdr:rowOff>49873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66400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8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152222</xdr:rowOff>
    </xdr:from>
    <xdr:to>
      <xdr:col>102</xdr:col>
      <xdr:colOff>165100</xdr:colOff>
      <xdr:row>75</xdr:row>
      <xdr:rowOff>82372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98899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159614</xdr:rowOff>
    </xdr:from>
    <xdr:to>
      <xdr:col>98</xdr:col>
      <xdr:colOff>38100</xdr:colOff>
      <xdr:row>72</xdr:row>
      <xdr:rowOff>89764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33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106291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1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　歳出決算総額は、住民一人当たり６１７，０８３円となっている。</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人件費及び扶助費が類似団体と比較して高い状態が続いており、職員定員適正化計画の再検討等で人件費抑制を行い、併せて資格審査等による扶助費の適正な執行に努めることで今後見込まれる増加を抑制することとしてい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　繰出金については、令和２年度</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から</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下水道特別会計</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公営企業</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法適用</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に伴い減少したが、依然として類似団体と比較すると高い状態が続いている。今後も、各事業会計における適正化を図ること等により、普通会計の負担を減らしていくよう努める。</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endParaRPr kumimoji="1" lang="ja-JP" altLang="en-US" sz="16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鹿児島県出水市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51,783
50,766
329.98
33,372,109
31,954,410
1,249,704
16,427,201
21,404,393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54356</xdr:rowOff>
    </xdr:from>
    <xdr:to>
      <xdr:col>24</xdr:col>
      <xdr:colOff>63500</xdr:colOff>
      <xdr:row>36</xdr:row>
      <xdr:rowOff>107315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6556"/>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106172</xdr:rowOff>
    </xdr:from>
    <xdr:to>
      <xdr:col>19</xdr:col>
      <xdr:colOff>177800</xdr:colOff>
      <xdr:row>36</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83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89789</xdr:rowOff>
    </xdr:from>
    <xdr:to>
      <xdr:col>15</xdr:col>
      <xdr:colOff>50800</xdr:colOff>
      <xdr:row>36</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198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168275</xdr:rowOff>
    </xdr:from>
    <xdr:to>
      <xdr:col>10</xdr:col>
      <xdr:colOff>114300</xdr:colOff>
      <xdr:row>36</xdr:row>
      <xdr:rowOff>89789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9025"/>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153433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56515</xdr:rowOff>
    </xdr:from>
    <xdr:to>
      <xdr:col>20</xdr:col>
      <xdr:colOff>38100</xdr:colOff>
      <xdr:row>36</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149242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55372</xdr:rowOff>
    </xdr:from>
    <xdr:to>
      <xdr:col>15</xdr:col>
      <xdr:colOff>101600</xdr:colOff>
      <xdr:row>36</xdr:row>
      <xdr:rowOff>156972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38989</xdr:rowOff>
    </xdr:from>
    <xdr:to>
      <xdr:col>10</xdr:col>
      <xdr:colOff>165100</xdr:colOff>
      <xdr:row>36</xdr:row>
      <xdr:rowOff>140589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131716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117475</xdr:rowOff>
    </xdr:from>
    <xdr:to>
      <xdr:col>6</xdr:col>
      <xdr:colOff>38100</xdr:colOff>
      <xdr:row>36</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38752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48264</xdr:rowOff>
    </xdr:from>
    <xdr:to>
      <xdr:col>24</xdr:col>
      <xdr:colOff>63500</xdr:colOff>
      <xdr:row>56</xdr:row>
      <xdr:rowOff>153388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49464"/>
          <a:ext cx="8382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146581</xdr:rowOff>
    </xdr:from>
    <xdr:to>
      <xdr:col>19</xdr:col>
      <xdr:colOff>177800</xdr:colOff>
      <xdr:row>56</xdr:row>
      <xdr:rowOff>153388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47781"/>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149599</xdr:rowOff>
    </xdr:from>
    <xdr:to>
      <xdr:col>15</xdr:col>
      <xdr:colOff>50800</xdr:colOff>
      <xdr:row>56</xdr:row>
      <xdr:rowOff>146581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36449"/>
          <a:ext cx="889000" cy="5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149599</xdr:rowOff>
    </xdr:from>
    <xdr:to>
      <xdr:col>10</xdr:col>
      <xdr:colOff>114300</xdr:colOff>
      <xdr:row>57</xdr:row>
      <xdr:rowOff>2819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36449"/>
          <a:ext cx="889000" cy="53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61930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168914</xdr:rowOff>
    </xdr:from>
    <xdr:to>
      <xdr:col>24</xdr:col>
      <xdr:colOff>114300</xdr:colOff>
      <xdr:row>56</xdr:row>
      <xdr:rowOff>99064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147341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102588</xdr:rowOff>
    </xdr:from>
    <xdr:to>
      <xdr:col>20</xdr:col>
      <xdr:colOff>38100</xdr:colOff>
      <xdr:row>57</xdr:row>
      <xdr:rowOff>32738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23865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95781</xdr:rowOff>
    </xdr:from>
    <xdr:to>
      <xdr:col>15</xdr:col>
      <xdr:colOff>101600</xdr:colOff>
      <xdr:row>57</xdr:row>
      <xdr:rowOff>25931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17058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98799</xdr:rowOff>
    </xdr:from>
    <xdr:to>
      <xdr:col>10</xdr:col>
      <xdr:colOff>165100</xdr:colOff>
      <xdr:row>54</xdr:row>
      <xdr:rowOff>28949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8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45476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6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123469</xdr:rowOff>
    </xdr:from>
    <xdr:to>
      <xdr:col>6</xdr:col>
      <xdr:colOff>38100</xdr:colOff>
      <xdr:row>57</xdr:row>
      <xdr:rowOff>53619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44746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85244</xdr:rowOff>
    </xdr:from>
    <xdr:to>
      <xdr:col>24</xdr:col>
      <xdr:colOff>63500</xdr:colOff>
      <xdr:row>74</xdr:row>
      <xdr:rowOff>62988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29644"/>
          <a:ext cx="838200" cy="3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143472</xdr:rowOff>
    </xdr:from>
    <xdr:to>
      <xdr:col>19</xdr:col>
      <xdr:colOff>177800</xdr:colOff>
      <xdr:row>74</xdr:row>
      <xdr:rowOff>62988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487872"/>
          <a:ext cx="889000" cy="26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143472</xdr:rowOff>
    </xdr:from>
    <xdr:to>
      <xdr:col>15</xdr:col>
      <xdr:colOff>50800</xdr:colOff>
      <xdr:row>75</xdr:row>
      <xdr:rowOff>75921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87872"/>
          <a:ext cx="889000" cy="4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75921</xdr:rowOff>
    </xdr:from>
    <xdr:to>
      <xdr:col>10</xdr:col>
      <xdr:colOff>114300</xdr:colOff>
      <xdr:row>76</xdr:row>
      <xdr:rowOff>110733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4671"/>
          <a:ext cx="889000" cy="2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34444</xdr:rowOff>
    </xdr:from>
    <xdr:to>
      <xdr:col>24</xdr:col>
      <xdr:colOff>114300</xdr:colOff>
      <xdr:row>72</xdr:row>
      <xdr:rowOff>136044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57321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12188</xdr:rowOff>
    </xdr:from>
    <xdr:to>
      <xdr:col>20</xdr:col>
      <xdr:colOff>38100</xdr:colOff>
      <xdr:row>74</xdr:row>
      <xdr:rowOff>113788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130315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92672</xdr:rowOff>
    </xdr:from>
    <xdr:to>
      <xdr:col>15</xdr:col>
      <xdr:colOff>101600</xdr:colOff>
      <xdr:row>73</xdr:row>
      <xdr:rowOff>22822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39349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1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25121</xdr:rowOff>
    </xdr:from>
    <xdr:to>
      <xdr:col>10</xdr:col>
      <xdr:colOff>165100</xdr:colOff>
      <xdr:row>75</xdr:row>
      <xdr:rowOff>126721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143248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59933</xdr:rowOff>
    </xdr:from>
    <xdr:to>
      <xdr:col>6</xdr:col>
      <xdr:colOff>38100</xdr:colOff>
      <xdr:row>76</xdr:row>
      <xdr:rowOff>161533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68777</xdr:rowOff>
    </xdr:from>
    <xdr:to>
      <xdr:col>24</xdr:col>
      <xdr:colOff>63500</xdr:colOff>
      <xdr:row>96</xdr:row>
      <xdr:rowOff>132004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7977"/>
          <a:ext cx="8382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52756</xdr:rowOff>
    </xdr:from>
    <xdr:to>
      <xdr:col>19</xdr:col>
      <xdr:colOff>177800</xdr:colOff>
      <xdr:row>96</xdr:row>
      <xdr:rowOff>68777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11956"/>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85674</xdr:rowOff>
    </xdr:from>
    <xdr:to>
      <xdr:col>15</xdr:col>
      <xdr:colOff>50800</xdr:colOff>
      <xdr:row>96</xdr:row>
      <xdr:rowOff>52756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201974"/>
          <a:ext cx="889000" cy="3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53327</xdr:rowOff>
    </xdr:from>
    <xdr:to>
      <xdr:col>10</xdr:col>
      <xdr:colOff>114300</xdr:colOff>
      <xdr:row>94</xdr:row>
      <xdr:rowOff>85674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998177"/>
          <a:ext cx="889000" cy="2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81204</xdr:rowOff>
    </xdr:from>
    <xdr:to>
      <xdr:col>24</xdr:col>
      <xdr:colOff>114300</xdr:colOff>
      <xdr:row>97</xdr:row>
      <xdr:rowOff>11354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59631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17977</xdr:rowOff>
    </xdr:from>
    <xdr:to>
      <xdr:col>20</xdr:col>
      <xdr:colOff>38100</xdr:colOff>
      <xdr:row>96</xdr:row>
      <xdr:rowOff>119577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110704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1956</xdr:rowOff>
    </xdr:from>
    <xdr:to>
      <xdr:col>15</xdr:col>
      <xdr:colOff>101600</xdr:colOff>
      <xdr:row>96</xdr:row>
      <xdr:rowOff>103556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94683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34874</xdr:rowOff>
    </xdr:from>
    <xdr:to>
      <xdr:col>10</xdr:col>
      <xdr:colOff>165100</xdr:colOff>
      <xdr:row>94</xdr:row>
      <xdr:rowOff>136474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153001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9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2527</xdr:rowOff>
    </xdr:from>
    <xdr:to>
      <xdr:col>6</xdr:col>
      <xdr:colOff>38100</xdr:colOff>
      <xdr:row>93</xdr:row>
      <xdr:rowOff>104127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9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120654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135890</xdr:rowOff>
    </xdr:from>
    <xdr:to>
      <xdr:col>55</xdr:col>
      <xdr:colOff>0</xdr:colOff>
      <xdr:row>38</xdr:row>
      <xdr:rowOff>78740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9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28829</xdr:rowOff>
    </xdr:from>
    <xdr:to>
      <xdr:col>50</xdr:col>
      <xdr:colOff>114300</xdr:colOff>
      <xdr:row>37</xdr:row>
      <xdr:rowOff>135890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7247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28829</xdr:rowOff>
    </xdr:from>
    <xdr:to>
      <xdr:col>45</xdr:col>
      <xdr:colOff>177800</xdr:colOff>
      <xdr:row>38</xdr:row>
      <xdr:rowOff>74549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72479"/>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74549</xdr:rowOff>
    </xdr:from>
    <xdr:to>
      <xdr:col>41</xdr:col>
      <xdr:colOff>50800</xdr:colOff>
      <xdr:row>38</xdr:row>
      <xdr:rowOff>98171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8964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27940</xdr:rowOff>
    </xdr:from>
    <xdr:to>
      <xdr:col>55</xdr:col>
      <xdr:colOff>50800</xdr:colOff>
      <xdr:row>38</xdr:row>
      <xdr:rowOff>129540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6367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85090</xdr:rowOff>
    </xdr:from>
    <xdr:to>
      <xdr:col>50</xdr:col>
      <xdr:colOff>165100</xdr:colOff>
      <xdr:row>38</xdr:row>
      <xdr:rowOff>15240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6367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2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149479</xdr:rowOff>
    </xdr:from>
    <xdr:to>
      <xdr:col>46</xdr:col>
      <xdr:colOff>38100</xdr:colOff>
      <xdr:row>37</xdr:row>
      <xdr:rowOff>79629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96156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9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116476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47371</xdr:rowOff>
    </xdr:from>
    <xdr:to>
      <xdr:col>36</xdr:col>
      <xdr:colOff>165100</xdr:colOff>
      <xdr:row>38</xdr:row>
      <xdr:rowOff>148971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140098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68682</xdr:rowOff>
    </xdr:from>
    <xdr:to>
      <xdr:col>55</xdr:col>
      <xdr:colOff>0</xdr:colOff>
      <xdr:row>55</xdr:row>
      <xdr:rowOff>74987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326982"/>
          <a:ext cx="838200" cy="17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74987</xdr:rowOff>
    </xdr:from>
    <xdr:to>
      <xdr:col>50</xdr:col>
      <xdr:colOff>114300</xdr:colOff>
      <xdr:row>55</xdr:row>
      <xdr:rowOff>142557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04737"/>
          <a:ext cx="889000" cy="6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133128</xdr:rowOff>
    </xdr:from>
    <xdr:to>
      <xdr:col>45</xdr:col>
      <xdr:colOff>177800</xdr:colOff>
      <xdr:row>55</xdr:row>
      <xdr:rowOff>142557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91428"/>
          <a:ext cx="889000" cy="1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133128</xdr:rowOff>
    </xdr:from>
    <xdr:to>
      <xdr:col>41</xdr:col>
      <xdr:colOff>50800</xdr:colOff>
      <xdr:row>54</xdr:row>
      <xdr:rowOff>145358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9142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17882</xdr:rowOff>
    </xdr:from>
    <xdr:to>
      <xdr:col>55</xdr:col>
      <xdr:colOff>50800</xdr:colOff>
      <xdr:row>54</xdr:row>
      <xdr:rowOff>119482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40759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24187</xdr:rowOff>
    </xdr:from>
    <xdr:to>
      <xdr:col>50</xdr:col>
      <xdr:colOff>165100</xdr:colOff>
      <xdr:row>55</xdr:row>
      <xdr:rowOff>125787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142314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91757</xdr:rowOff>
    </xdr:from>
    <xdr:to>
      <xdr:col>46</xdr:col>
      <xdr:colOff>38100</xdr:colOff>
      <xdr:row>56</xdr:row>
      <xdr:rowOff>21907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38434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82328</xdr:rowOff>
    </xdr:from>
    <xdr:to>
      <xdr:col>41</xdr:col>
      <xdr:colOff>101600</xdr:colOff>
      <xdr:row>55</xdr:row>
      <xdr:rowOff>12478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29005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11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94558</xdr:rowOff>
    </xdr:from>
    <xdr:to>
      <xdr:col>36</xdr:col>
      <xdr:colOff>165100</xdr:colOff>
      <xdr:row>55</xdr:row>
      <xdr:rowOff>24708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41235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143880</xdr:rowOff>
    </xdr:from>
    <xdr:to>
      <xdr:col>55</xdr:col>
      <xdr:colOff>0</xdr:colOff>
      <xdr:row>76</xdr:row>
      <xdr:rowOff>159196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02630"/>
          <a:ext cx="838200" cy="18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143880</xdr:rowOff>
    </xdr:from>
    <xdr:to>
      <xdr:col>50</xdr:col>
      <xdr:colOff>114300</xdr:colOff>
      <xdr:row>76</xdr:row>
      <xdr:rowOff>169777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02630"/>
          <a:ext cx="889000" cy="19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26150</xdr:rowOff>
    </xdr:from>
    <xdr:to>
      <xdr:col>45</xdr:col>
      <xdr:colOff>177800</xdr:colOff>
      <xdr:row>76</xdr:row>
      <xdr:rowOff>169777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56350"/>
          <a:ext cx="889000" cy="1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26150</xdr:rowOff>
    </xdr:from>
    <xdr:to>
      <xdr:col>41</xdr:col>
      <xdr:colOff>50800</xdr:colOff>
      <xdr:row>77</xdr:row>
      <xdr:rowOff>138295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56350"/>
          <a:ext cx="889000" cy="28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108396</xdr:rowOff>
    </xdr:from>
    <xdr:to>
      <xdr:col>55</xdr:col>
      <xdr:colOff>50800</xdr:colOff>
      <xdr:row>77</xdr:row>
      <xdr:rowOff>38546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86823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93080</xdr:rowOff>
    </xdr:from>
    <xdr:to>
      <xdr:col>50</xdr:col>
      <xdr:colOff>165100</xdr:colOff>
      <xdr:row>76</xdr:row>
      <xdr:rowOff>23230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118977</xdr:rowOff>
    </xdr:from>
    <xdr:to>
      <xdr:col>46</xdr:col>
      <xdr:colOff>38100</xdr:colOff>
      <xdr:row>77</xdr:row>
      <xdr:rowOff>49127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40254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146800</xdr:rowOff>
    </xdr:from>
    <xdr:to>
      <xdr:col>41</xdr:col>
      <xdr:colOff>101600</xdr:colOff>
      <xdr:row>76</xdr:row>
      <xdr:rowOff>76950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0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68077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87495</xdr:rowOff>
    </xdr:from>
    <xdr:to>
      <xdr:col>36</xdr:col>
      <xdr:colOff>165100</xdr:colOff>
      <xdr:row>78</xdr:row>
      <xdr:rowOff>17645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166579</xdr:rowOff>
    </xdr:from>
    <xdr:to>
      <xdr:col>55</xdr:col>
      <xdr:colOff>0</xdr:colOff>
      <xdr:row>95</xdr:row>
      <xdr:rowOff>106344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82879"/>
          <a:ext cx="838200" cy="1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106344</xdr:rowOff>
    </xdr:from>
    <xdr:to>
      <xdr:col>50</xdr:col>
      <xdr:colOff>114300</xdr:colOff>
      <xdr:row>96</xdr:row>
      <xdr:rowOff>73082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94094"/>
          <a:ext cx="889000" cy="13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13379</xdr:rowOff>
    </xdr:from>
    <xdr:to>
      <xdr:col>45</xdr:col>
      <xdr:colOff>177800</xdr:colOff>
      <xdr:row>96</xdr:row>
      <xdr:rowOff>73082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72579"/>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13379</xdr:rowOff>
    </xdr:from>
    <xdr:to>
      <xdr:col>41</xdr:col>
      <xdr:colOff>50800</xdr:colOff>
      <xdr:row>96</xdr:row>
      <xdr:rowOff>147701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72579"/>
          <a:ext cx="889000" cy="1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115779</xdr:rowOff>
    </xdr:from>
    <xdr:to>
      <xdr:col>55</xdr:col>
      <xdr:colOff>50800</xdr:colOff>
      <xdr:row>95</xdr:row>
      <xdr:rowOff>45929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138656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8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55544</xdr:rowOff>
    </xdr:from>
    <xdr:to>
      <xdr:col>50</xdr:col>
      <xdr:colOff>165100</xdr:colOff>
      <xdr:row>95</xdr:row>
      <xdr:rowOff>157144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148271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22282</xdr:rowOff>
    </xdr:from>
    <xdr:to>
      <xdr:col>46</xdr:col>
      <xdr:colOff>38100</xdr:colOff>
      <xdr:row>96</xdr:row>
      <xdr:rowOff>123882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115009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134029</xdr:rowOff>
    </xdr:from>
    <xdr:to>
      <xdr:col>41</xdr:col>
      <xdr:colOff>101600</xdr:colOff>
      <xdr:row>96</xdr:row>
      <xdr:rowOff>64179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55306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96901</xdr:rowOff>
    </xdr:from>
    <xdr:to>
      <xdr:col>36</xdr:col>
      <xdr:colOff>165100</xdr:colOff>
      <xdr:row>97</xdr:row>
      <xdr:rowOff>27051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18178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91160</xdr:rowOff>
    </xdr:from>
    <xdr:to>
      <xdr:col>85</xdr:col>
      <xdr:colOff>127000</xdr:colOff>
      <xdr:row>38</xdr:row>
      <xdr:rowOff>93599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06260"/>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90856</xdr:rowOff>
    </xdr:from>
    <xdr:to>
      <xdr:col>81</xdr:col>
      <xdr:colOff>50800</xdr:colOff>
      <xdr:row>38</xdr:row>
      <xdr:rowOff>91160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60595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144463</xdr:rowOff>
    </xdr:from>
    <xdr:to>
      <xdr:col>76</xdr:col>
      <xdr:colOff>114300</xdr:colOff>
      <xdr:row>38</xdr:row>
      <xdr:rowOff>90856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88113"/>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144463</xdr:rowOff>
    </xdr:from>
    <xdr:to>
      <xdr:col>71</xdr:col>
      <xdr:colOff>177800</xdr:colOff>
      <xdr:row>38</xdr:row>
      <xdr:rowOff>71539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88113"/>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42799</xdr:rowOff>
    </xdr:from>
    <xdr:to>
      <xdr:col>85</xdr:col>
      <xdr:colOff>177800</xdr:colOff>
      <xdr:row>38</xdr:row>
      <xdr:rowOff>144399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129176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40360</xdr:rowOff>
    </xdr:from>
    <xdr:to>
      <xdr:col>81</xdr:col>
      <xdr:colOff>101600</xdr:colOff>
      <xdr:row>38</xdr:row>
      <xdr:rowOff>141960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133087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4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40056</xdr:rowOff>
    </xdr:from>
    <xdr:to>
      <xdr:col>76</xdr:col>
      <xdr:colOff>165100</xdr:colOff>
      <xdr:row>38</xdr:row>
      <xdr:rowOff>141656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132783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93663</xdr:rowOff>
    </xdr:from>
    <xdr:to>
      <xdr:col>72</xdr:col>
      <xdr:colOff>38100</xdr:colOff>
      <xdr:row>38</xdr:row>
      <xdr:rowOff>23813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20739</xdr:rowOff>
    </xdr:from>
    <xdr:to>
      <xdr:col>67</xdr:col>
      <xdr:colOff>101600</xdr:colOff>
      <xdr:row>38</xdr:row>
      <xdr:rowOff>122339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113466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1340</xdr:rowOff>
    </xdr:from>
    <xdr:to>
      <xdr:col>85</xdr:col>
      <xdr:colOff>127000</xdr:colOff>
      <xdr:row>57</xdr:row>
      <xdr:rowOff>144824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73990"/>
          <a:ext cx="8382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58280</xdr:rowOff>
    </xdr:from>
    <xdr:to>
      <xdr:col>81</xdr:col>
      <xdr:colOff>50800</xdr:colOff>
      <xdr:row>57</xdr:row>
      <xdr:rowOff>144824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30930"/>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138671</xdr:rowOff>
    </xdr:from>
    <xdr:to>
      <xdr:col>76</xdr:col>
      <xdr:colOff>114300</xdr:colOff>
      <xdr:row>57</xdr:row>
      <xdr:rowOff>58280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9871"/>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138671</xdr:rowOff>
    </xdr:from>
    <xdr:to>
      <xdr:col>71</xdr:col>
      <xdr:colOff>177800</xdr:colOff>
      <xdr:row>56</xdr:row>
      <xdr:rowOff>161360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9871"/>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121990</xdr:rowOff>
    </xdr:from>
    <xdr:to>
      <xdr:col>85</xdr:col>
      <xdr:colOff>177800</xdr:colOff>
      <xdr:row>57</xdr:row>
      <xdr:rowOff>52140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100417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94024</xdr:rowOff>
    </xdr:from>
    <xdr:to>
      <xdr:col>81</xdr:col>
      <xdr:colOff>101600</xdr:colOff>
      <xdr:row>58</xdr:row>
      <xdr:rowOff>24174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7480</xdr:rowOff>
    </xdr:from>
    <xdr:to>
      <xdr:col>76</xdr:col>
      <xdr:colOff>165100</xdr:colOff>
      <xdr:row>57</xdr:row>
      <xdr:rowOff>109080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125607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87871</xdr:rowOff>
    </xdr:from>
    <xdr:to>
      <xdr:col>72</xdr:col>
      <xdr:colOff>38100</xdr:colOff>
      <xdr:row>57</xdr:row>
      <xdr:rowOff>18021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34548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6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110560</xdr:rowOff>
    </xdr:from>
    <xdr:to>
      <xdr:col>67</xdr:col>
      <xdr:colOff>101600</xdr:colOff>
      <xdr:row>57</xdr:row>
      <xdr:rowOff>40710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57237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70092</xdr:rowOff>
    </xdr:from>
    <xdr:to>
      <xdr:col>85</xdr:col>
      <xdr:colOff>127000</xdr:colOff>
      <xdr:row>79</xdr:row>
      <xdr:rowOff>16580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3192"/>
          <a:ext cx="838200" cy="1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70092</xdr:rowOff>
    </xdr:from>
    <xdr:to>
      <xdr:col>81</xdr:col>
      <xdr:colOff>50800</xdr:colOff>
      <xdr:row>78</xdr:row>
      <xdr:rowOff>115869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43192"/>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115869</xdr:rowOff>
    </xdr:from>
    <xdr:to>
      <xdr:col>76</xdr:col>
      <xdr:colOff>114300</xdr:colOff>
      <xdr:row>78</xdr:row>
      <xdr:rowOff>155778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88969"/>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155778</xdr:rowOff>
    </xdr:from>
    <xdr:to>
      <xdr:col>71</xdr:col>
      <xdr:colOff>177800</xdr:colOff>
      <xdr:row>79</xdr:row>
      <xdr:rowOff>33249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28878"/>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137230</xdr:rowOff>
    </xdr:from>
    <xdr:to>
      <xdr:col>85</xdr:col>
      <xdr:colOff>177800</xdr:colOff>
      <xdr:row>79</xdr:row>
      <xdr:rowOff>67380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52157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19292</xdr:rowOff>
    </xdr:from>
    <xdr:to>
      <xdr:col>81</xdr:col>
      <xdr:colOff>101600</xdr:colOff>
      <xdr:row>78</xdr:row>
      <xdr:rowOff>120892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137419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1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65069</xdr:rowOff>
    </xdr:from>
    <xdr:to>
      <xdr:col>76</xdr:col>
      <xdr:colOff>165100</xdr:colOff>
      <xdr:row>78</xdr:row>
      <xdr:rowOff>166669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157796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5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104978</xdr:rowOff>
    </xdr:from>
    <xdr:to>
      <xdr:col>72</xdr:col>
      <xdr:colOff>38100</xdr:colOff>
      <xdr:row>79</xdr:row>
      <xdr:rowOff>35128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26255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57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153899</xdr:rowOff>
    </xdr:from>
    <xdr:to>
      <xdr:col>67</xdr:col>
      <xdr:colOff>101600</xdr:colOff>
      <xdr:row>79</xdr:row>
      <xdr:rowOff>84049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75176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105916</xdr:rowOff>
    </xdr:from>
    <xdr:to>
      <xdr:col>85</xdr:col>
      <xdr:colOff>127000</xdr:colOff>
      <xdr:row>96</xdr:row>
      <xdr:rowOff>115109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565116"/>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105916</xdr:rowOff>
    </xdr:from>
    <xdr:to>
      <xdr:col>81</xdr:col>
      <xdr:colOff>50800</xdr:colOff>
      <xdr:row>96</xdr:row>
      <xdr:rowOff>105966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65116"/>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105966</xdr:rowOff>
    </xdr:from>
    <xdr:to>
      <xdr:col>76</xdr:col>
      <xdr:colOff>114300</xdr:colOff>
      <xdr:row>96</xdr:row>
      <xdr:rowOff>147783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65166"/>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147783</xdr:rowOff>
    </xdr:from>
    <xdr:to>
      <xdr:col>71</xdr:col>
      <xdr:colOff>177800</xdr:colOff>
      <xdr:row>96</xdr:row>
      <xdr:rowOff>152698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06983"/>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64309</xdr:rowOff>
    </xdr:from>
    <xdr:to>
      <xdr:col>85</xdr:col>
      <xdr:colOff>177800</xdr:colOff>
      <xdr:row>96</xdr:row>
      <xdr:rowOff>165909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42736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55116</xdr:rowOff>
    </xdr:from>
    <xdr:to>
      <xdr:col>81</xdr:col>
      <xdr:colOff>101600</xdr:colOff>
      <xdr:row>96</xdr:row>
      <xdr:rowOff>156716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1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147843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55166</xdr:rowOff>
    </xdr:from>
    <xdr:to>
      <xdr:col>76</xdr:col>
      <xdr:colOff>165100</xdr:colOff>
      <xdr:row>96</xdr:row>
      <xdr:rowOff>156766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147893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96983</xdr:rowOff>
    </xdr:from>
    <xdr:to>
      <xdr:col>72</xdr:col>
      <xdr:colOff>38100</xdr:colOff>
      <xdr:row>97</xdr:row>
      <xdr:rowOff>27133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18260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101898</xdr:rowOff>
    </xdr:from>
    <xdr:to>
      <xdr:col>67</xdr:col>
      <xdr:colOff>101600</xdr:colOff>
      <xdr:row>97</xdr:row>
      <xdr:rowOff>32048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6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23175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100781</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444431"/>
          <a:ext cx="889000" cy="9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100781</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8656300" y="6444431"/>
          <a:ext cx="889000" cy="9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55497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57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49981</xdr:rowOff>
    </xdr:from>
    <xdr:to>
      <xdr:col>102</xdr:col>
      <xdr:colOff>165100</xdr:colOff>
      <xdr:row>37</xdr:row>
      <xdr:rowOff>151581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168108</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61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　民生費は、住民一人当たり２３４，３３５円となっており、過去５年間、類似団体平均よりも２万円から３万円程度高い状態が続いている。主な要因としては、障害福祉サービス給付費や私立保育所等運営費などの扶助費の増嵩が続いていることが挙げられる。また、令和５年度については、物価高騰対策給付金給付事業の増などもあり、前年度から１９，６５７円増加している。</a:t>
          </a:r>
          <a:endParaRPr kumimoji="1" lang="en-US" altLang="ja-JP" sz="1600" b="0" i="0" baseline="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　農林水産業費は、</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食肉等流通体制整備事業費補助金など</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の増</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によ</a:t>
          </a:r>
          <a:r>
            <a:rPr kumimoji="1" lang="ja-JP" altLang="en-US" sz="1600" b="0" i="0" baseline="0">
              <a:solidFill>
                <a:schemeClr val="dk1"/>
              </a:solidFill>
              <a:effectLst/>
              <a:latin typeface="ＭＳ 明朝" panose="02020609040205080304" pitchFamily="17" charset="-128"/>
              <a:ea typeface="ＭＳ 明朝" panose="02020609040205080304" pitchFamily="17" charset="-128"/>
              <a:cs typeface="+mn-cs"/>
            </a:rPr>
            <a:t>り、令和４年度に引き続き増加している</a:t>
          </a:r>
          <a:r>
            <a:rPr kumimoji="1" lang="ja-JP" altLang="ja-JP" sz="16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6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標準財政規模</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に対する実質収支額の割合</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については、前年度</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から１．２５ポイントの減</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となった。これは、前年度と比較して実質収支額が、</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１３．５％</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の</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減</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となったためである。</a:t>
          </a:r>
          <a:r>
            <a:rPr kumimoji="1" lang="ja-JP" altLang="en-US" sz="1200" b="0" i="0" baseline="0">
              <a:solidFill>
                <a:schemeClr val="dk1"/>
              </a:solidFill>
              <a:effectLst/>
              <a:latin typeface="ＭＳ 明朝" panose="02020609040205080304" pitchFamily="17" charset="-128"/>
              <a:ea typeface="ＭＳ 明朝" panose="02020609040205080304" pitchFamily="17" charset="-128"/>
              <a:cs typeface="+mn-cs"/>
            </a:rPr>
            <a:t>なお、財政調整基金残高については、病院事業会計長期貸付金の繰上償還に伴う積立てを行ったため、前年度比で増加している。</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今後も市税徴収率向上に向けた取組による財源の確保と更なる行財政改革による経費削減に努め、健全な財政運営を図る。</a:t>
          </a:r>
          <a:endParaRPr lang="ja-JP" altLang="ja-JP" sz="12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一般会計及び特別会計</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並びに</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公営企業の各会計において</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資金不足は生じておらず黒字となっている。公営企業の中には、一般会計からの繰入れに頼っているところもあり、一般会計においても令和７年度で合併特例債の発行期限が終了すること等により財源確保が厳しい状況にあることから、今後も歳入確保に努め、財政健全化に取り組んで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合併後、起債については交付税措置率の高い合併特例債をなるべく活用するなどして、</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公債費負担</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の抑制に努めてきた。令和</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３</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から</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既発債の償還完了</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など</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により元利償還金</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が</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減少し</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てきている</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　今後予定されている地域活性化施設整備事業等についても、事業費の精査や計画的な事業の実施に努め、引き続き交付税措置率の高い起債の活用と基金の繰入等を検討し、起債額の増高を抑制していく。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本市において満期一括償還地方債の発行は行っていない。</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鹿児島県出水市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　充当可能財源等は減少傾向にあるものの、地方債現在高の減などに伴い将来負担額がそれ以上に減少したため、将来負担比率の分子は前年度から更に改善している</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　今後は、</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地域活性化施設整備事業や</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公共施設マネジメント事業</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などに伴い</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起債発行額が膨らむことが想定されることから、計画的に基金の積立て・運用を行い、起債の償還に備えていく。</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鹿児島県出水市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小学校施設整備事業等のため公共施設整備事業基金を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千円取り崩した一方、財政調整基金に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千円積み立てたことなどにより、基金全体として約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1,141,524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施設の更新等により、多額の資金が必要になる見込みである。さらに公共施設マネジメント事業等による各施設の長寿命化等も予想される状況にあることから。将来的な支出に備え、中長期的な視野で適正な基金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ツルと歴史のまち応援基金：本市へ思いを寄せる方々に寄附金を募り、それを財源として環境の保全や人材育成、観光振興など、人と自然が融和したにぎわいある元気都市を創造するために設置された基金。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守るふるさと市道・農道管理基金：少子高齢化により人的不足となっている地域では市道・農道の除草が難しくなってきており、交通量の多い広域農道では、例年除草に多額の費用を要している。市道・農道の防草工事等を行うことで、道路環境保全を図るために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公共施設整備事業基金：小学校施設整備事業等のため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ツルと歴史のまち応援基金：市独自の事業の財源として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117,491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千円を取り崩した一方、ふるさと納税等の収入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みんなで守るふるさと市道・農道管理基金：市独自の事業の財源として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公共施設整備事業基金：地域活性化施設整備事業等に備え、積み立てるとともに、必要に応じ随時取り崩していく予定。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経常一般財源が不足したことから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千円を取り崩した一方、病院事業営業運転資金貸付金返還分等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これまで同様、予算編成や予算執行における効率化の徹底はもとより、市税徴収率向上に向けた取組を進め、財源の確保を図り、不測の事態に対応できる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また、災害復旧事業など多額の費用が必要な事業については、国庫補助金や起債を活用するとともに、不足する一般財源については、財政調整基金を活用していく。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千円、普通交付税臨時財政対策債償還基金費分を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今後、地域活性化施設整備事業等に伴う公債費の増に備え、公債費の推移を見ながら適切な運用を図っていく。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33372109</v>
      </c>
      <c r="BO4" s="449"/>
      <c r="BP4" s="449"/>
      <c r="BQ4" s="449"/>
      <c r="BR4" s="449"/>
      <c r="BS4" s="449"/>
      <c r="BT4" s="449"/>
      <c r="BU4" s="450"/>
      <c r="BV4" s="448">
        <v>31389517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7.6</v>
      </c>
      <c r="CU4" s="589"/>
      <c r="CV4" s="589"/>
      <c r="CW4" s="589"/>
      <c r="CX4" s="589"/>
      <c r="CY4" s="589"/>
      <c r="CZ4" s="589"/>
      <c r="DA4" s="590"/>
      <c r="DB4" s="588">
        <v>8.9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31954410</v>
      </c>
      <c r="BO5" s="420"/>
      <c r="BP5" s="420"/>
      <c r="BQ5" s="420"/>
      <c r="BR5" s="420"/>
      <c r="BS5" s="420"/>
      <c r="BT5" s="420"/>
      <c r="BU5" s="421"/>
      <c r="BV5" s="419">
        <v>29632397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89.1</v>
      </c>
      <c r="CU5" s="417"/>
      <c r="CV5" s="417"/>
      <c r="CW5" s="417"/>
      <c r="CX5" s="417"/>
      <c r="CY5" s="417"/>
      <c r="CZ5" s="417"/>
      <c r="DA5" s="418"/>
      <c r="DB5" s="416">
        <v>89.3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1417699</v>
      </c>
      <c r="BO6" s="420"/>
      <c r="BP6" s="420"/>
      <c r="BQ6" s="420"/>
      <c r="BR6" s="420"/>
      <c r="BS6" s="420"/>
      <c r="BT6" s="420"/>
      <c r="BU6" s="421"/>
      <c r="BV6" s="419">
        <v>1757120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89.6</v>
      </c>
      <c r="CU6" s="563"/>
      <c r="CV6" s="563"/>
      <c r="CW6" s="563"/>
      <c r="CX6" s="563"/>
      <c r="CY6" s="563"/>
      <c r="CZ6" s="563"/>
      <c r="DA6" s="564"/>
      <c r="DB6" s="562">
        <v>90.4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167995</v>
      </c>
      <c r="BO7" s="420"/>
      <c r="BP7" s="420"/>
      <c r="BQ7" s="420"/>
      <c r="BR7" s="420"/>
      <c r="BS7" s="420"/>
      <c r="BT7" s="420"/>
      <c r="BU7" s="421"/>
      <c r="BV7" s="419">
        <v>313197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16427201</v>
      </c>
      <c r="CU7" s="420"/>
      <c r="CV7" s="420"/>
      <c r="CW7" s="420"/>
      <c r="CX7" s="420"/>
      <c r="CY7" s="420"/>
      <c r="CZ7" s="420"/>
      <c r="DA7" s="421"/>
      <c r="DB7" s="419">
        <v>16303809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1249704</v>
      </c>
      <c r="BO8" s="420"/>
      <c r="BP8" s="420"/>
      <c r="BQ8" s="420"/>
      <c r="BR8" s="420"/>
      <c r="BS8" s="420"/>
      <c r="BT8" s="420"/>
      <c r="BU8" s="421"/>
      <c r="BV8" s="419">
        <v>1443923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51994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-194219</v>
      </c>
      <c r="BO9" s="420"/>
      <c r="BP9" s="420"/>
      <c r="BQ9" s="420"/>
      <c r="BR9" s="420"/>
      <c r="BS9" s="420"/>
      <c r="BT9" s="420"/>
      <c r="BU9" s="421"/>
      <c r="BV9" s="419">
        <v>77024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11.1</v>
      </c>
      <c r="CU9" s="417"/>
      <c r="CV9" s="417"/>
      <c r="CW9" s="417"/>
      <c r="CX9" s="417"/>
      <c r="CY9" s="417"/>
      <c r="CZ9" s="417"/>
      <c r="DA9" s="418"/>
      <c r="DB9" s="416">
        <v>12.3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53758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786300</v>
      </c>
      <c r="BO10" s="420"/>
      <c r="BP10" s="420"/>
      <c r="BQ10" s="420"/>
      <c r="BR10" s="420"/>
      <c r="BS10" s="420"/>
      <c r="BT10" s="420"/>
      <c r="BU10" s="421"/>
      <c r="BV10" s="419">
        <v>300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51783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400000</v>
      </c>
      <c r="BO12" s="420"/>
      <c r="BP12" s="420"/>
      <c r="BQ12" s="420"/>
      <c r="BR12" s="420"/>
      <c r="BS12" s="420"/>
      <c r="BT12" s="420"/>
      <c r="BU12" s="421"/>
      <c r="BV12" s="419">
        <v>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50766</v>
      </c>
      <c r="S13" s="507"/>
      <c r="T13" s="507"/>
      <c r="U13" s="507"/>
      <c r="V13" s="508"/>
      <c r="W13" s="509" t="s">
        <v>131</v>
      </c>
      <c r="X13" s="405"/>
      <c r="Y13" s="405"/>
      <c r="Z13" s="405"/>
      <c r="AA13" s="405"/>
      <c r="AB13" s="406"/>
      <c r="AC13" s="372">
        <v>2886</v>
      </c>
      <c r="AD13" s="373"/>
      <c r="AE13" s="373"/>
      <c r="AF13" s="373"/>
      <c r="AG13" s="374"/>
      <c r="AH13" s="372">
        <v>3530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192081</v>
      </c>
      <c r="BO13" s="420"/>
      <c r="BP13" s="420"/>
      <c r="BQ13" s="420"/>
      <c r="BR13" s="420"/>
      <c r="BS13" s="420"/>
      <c r="BT13" s="420"/>
      <c r="BU13" s="421"/>
      <c r="BV13" s="419">
        <v>-122676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52191</v>
      </c>
      <c r="S14" s="507"/>
      <c r="T14" s="507"/>
      <c r="U14" s="507"/>
      <c r="V14" s="508"/>
      <c r="W14" s="510"/>
      <c r="X14" s="408"/>
      <c r="Y14" s="408"/>
      <c r="Z14" s="408"/>
      <c r="AA14" s="408"/>
      <c r="AB14" s="409"/>
      <c r="AC14" s="499">
        <v>11.7</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51307</v>
      </c>
      <c r="S15" s="507"/>
      <c r="T15" s="507"/>
      <c r="U15" s="507"/>
      <c r="V15" s="508"/>
      <c r="W15" s="509" t="s">
        <v>137</v>
      </c>
      <c r="X15" s="405"/>
      <c r="Y15" s="405"/>
      <c r="Z15" s="405"/>
      <c r="AA15" s="405"/>
      <c r="AB15" s="406"/>
      <c r="AC15" s="372">
        <v>6462</v>
      </c>
      <c r="AD15" s="373"/>
      <c r="AE15" s="373"/>
      <c r="AF15" s="373"/>
      <c r="AG15" s="374"/>
      <c r="AH15" s="372">
        <v>6326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6340060</v>
      </c>
      <c r="BO15" s="449"/>
      <c r="BP15" s="449"/>
      <c r="BQ15" s="449"/>
      <c r="BR15" s="449"/>
      <c r="BS15" s="449"/>
      <c r="BT15" s="449"/>
      <c r="BU15" s="450"/>
      <c r="BV15" s="448">
        <v>6274022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26.2</v>
      </c>
      <c r="AD16" s="500"/>
      <c r="AE16" s="500"/>
      <c r="AF16" s="500"/>
      <c r="AG16" s="501"/>
      <c r="AH16" s="499">
        <v>25.1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14704402</v>
      </c>
      <c r="BO16" s="420"/>
      <c r="BP16" s="420"/>
      <c r="BQ16" s="420"/>
      <c r="BR16" s="420"/>
      <c r="BS16" s="420"/>
      <c r="BT16" s="420"/>
      <c r="BU16" s="421"/>
      <c r="BV16" s="419">
        <v>14469445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15317</v>
      </c>
      <c r="AD17" s="373"/>
      <c r="AE17" s="373"/>
      <c r="AF17" s="373"/>
      <c r="AG17" s="374"/>
      <c r="AH17" s="372">
        <v>15358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7968659</v>
      </c>
      <c r="BO17" s="420"/>
      <c r="BP17" s="420"/>
      <c r="BQ17" s="420"/>
      <c r="BR17" s="420"/>
      <c r="BS17" s="420"/>
      <c r="BT17" s="420"/>
      <c r="BU17" s="421"/>
      <c r="BV17" s="419">
        <v>7926452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329.98</v>
      </c>
      <c r="M18" s="472"/>
      <c r="N18" s="472"/>
      <c r="O18" s="472"/>
      <c r="P18" s="472"/>
      <c r="Q18" s="472"/>
      <c r="R18" s="473"/>
      <c r="S18" s="473"/>
      <c r="T18" s="473"/>
      <c r="U18" s="473"/>
      <c r="V18" s="474"/>
      <c r="W18" s="490"/>
      <c r="X18" s="491"/>
      <c r="Y18" s="491"/>
      <c r="Z18" s="491"/>
      <c r="AA18" s="491"/>
      <c r="AB18" s="515"/>
      <c r="AC18" s="389">
        <v>62.1</v>
      </c>
      <c r="AD18" s="390"/>
      <c r="AE18" s="390"/>
      <c r="AF18" s="390"/>
      <c r="AG18" s="475"/>
      <c r="AH18" s="389">
        <v>60.9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14833573</v>
      </c>
      <c r="BO18" s="420"/>
      <c r="BP18" s="420"/>
      <c r="BQ18" s="420"/>
      <c r="BR18" s="420"/>
      <c r="BS18" s="420"/>
      <c r="BT18" s="420"/>
      <c r="BU18" s="421"/>
      <c r="BV18" s="419">
        <v>14701663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22143137</v>
      </c>
      <c r="BO19" s="420"/>
      <c r="BP19" s="420"/>
      <c r="BQ19" s="420"/>
      <c r="BR19" s="420"/>
      <c r="BS19" s="420"/>
      <c r="BT19" s="420"/>
      <c r="BU19" s="421"/>
      <c r="BV19" s="419">
        <v>20257032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22796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21404393</v>
      </c>
      <c r="BO22" s="449"/>
      <c r="BP22" s="449"/>
      <c r="BQ22" s="449"/>
      <c r="BR22" s="449"/>
      <c r="BS22" s="449"/>
      <c r="BT22" s="449"/>
      <c r="BU22" s="450"/>
      <c r="BV22" s="448">
        <v>22614391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9987032</v>
      </c>
      <c r="BO23" s="420"/>
      <c r="BP23" s="420"/>
      <c r="BQ23" s="420"/>
      <c r="BR23" s="420"/>
      <c r="BS23" s="420"/>
      <c r="BT23" s="420"/>
      <c r="BU23" s="421"/>
      <c r="BV23" s="419">
        <v>10296593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8640</v>
      </c>
      <c r="R24" s="373"/>
      <c r="S24" s="373"/>
      <c r="T24" s="373"/>
      <c r="U24" s="373"/>
      <c r="V24" s="374"/>
      <c r="W24" s="462"/>
      <c r="X24" s="399"/>
      <c r="Y24" s="400"/>
      <c r="Z24" s="375" t="s">
        <v>162</v>
      </c>
      <c r="AA24" s="376"/>
      <c r="AB24" s="376"/>
      <c r="AC24" s="376"/>
      <c r="AD24" s="376"/>
      <c r="AE24" s="376"/>
      <c r="AF24" s="376"/>
      <c r="AG24" s="377"/>
      <c r="AH24" s="372">
        <v>498</v>
      </c>
      <c r="AI24" s="373"/>
      <c r="AJ24" s="373"/>
      <c r="AK24" s="373"/>
      <c r="AL24" s="374"/>
      <c r="AM24" s="372">
        <v>1575174</v>
      </c>
      <c r="AN24" s="373"/>
      <c r="AO24" s="373"/>
      <c r="AP24" s="373"/>
      <c r="AQ24" s="373"/>
      <c r="AR24" s="374"/>
      <c r="AS24" s="372">
        <v>3163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14630175</v>
      </c>
      <c r="BO24" s="420"/>
      <c r="BP24" s="420"/>
      <c r="BQ24" s="420"/>
      <c r="BR24" s="420"/>
      <c r="BS24" s="420"/>
      <c r="BT24" s="420"/>
      <c r="BU24" s="421"/>
      <c r="BV24" s="419">
        <v>15072139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6520</v>
      </c>
      <c r="R25" s="373"/>
      <c r="S25" s="373"/>
      <c r="T25" s="373"/>
      <c r="U25" s="373"/>
      <c r="V25" s="374"/>
      <c r="W25" s="462"/>
      <c r="X25" s="399"/>
      <c r="Y25" s="400"/>
      <c r="Z25" s="375" t="s">
        <v>165</v>
      </c>
      <c r="AA25" s="376"/>
      <c r="AB25" s="376"/>
      <c r="AC25" s="376"/>
      <c r="AD25" s="376"/>
      <c r="AE25" s="376"/>
      <c r="AF25" s="376"/>
      <c r="AG25" s="377"/>
      <c r="AH25" s="372">
        <v>72</v>
      </c>
      <c r="AI25" s="373"/>
      <c r="AJ25" s="373"/>
      <c r="AK25" s="373"/>
      <c r="AL25" s="374"/>
      <c r="AM25" s="372">
        <v>208800</v>
      </c>
      <c r="AN25" s="373"/>
      <c r="AO25" s="373"/>
      <c r="AP25" s="373"/>
      <c r="AQ25" s="373"/>
      <c r="AR25" s="374"/>
      <c r="AS25" s="372">
        <v>2900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3178495</v>
      </c>
      <c r="BO25" s="449"/>
      <c r="BP25" s="449"/>
      <c r="BQ25" s="449"/>
      <c r="BR25" s="449"/>
      <c r="BS25" s="449"/>
      <c r="BT25" s="449"/>
      <c r="BU25" s="450"/>
      <c r="BV25" s="448">
        <v>2492601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6270</v>
      </c>
      <c r="R26" s="373"/>
      <c r="S26" s="373"/>
      <c r="T26" s="373"/>
      <c r="U26" s="373"/>
      <c r="V26" s="374"/>
      <c r="W26" s="462"/>
      <c r="X26" s="399"/>
      <c r="Y26" s="400"/>
      <c r="Z26" s="375" t="s">
        <v>168</v>
      </c>
      <c r="AA26" s="430"/>
      <c r="AB26" s="430"/>
      <c r="AC26" s="430"/>
      <c r="AD26" s="430"/>
      <c r="AE26" s="430"/>
      <c r="AF26" s="430"/>
      <c r="AG26" s="431"/>
      <c r="AH26" s="372">
        <v>25</v>
      </c>
      <c r="AI26" s="373"/>
      <c r="AJ26" s="373"/>
      <c r="AK26" s="373"/>
      <c r="AL26" s="374"/>
      <c r="AM26" s="372">
        <v>83075</v>
      </c>
      <c r="AN26" s="373"/>
      <c r="AO26" s="373"/>
      <c r="AP26" s="373"/>
      <c r="AQ26" s="373"/>
      <c r="AR26" s="374"/>
      <c r="AS26" s="372">
        <v>3323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4090</v>
      </c>
      <c r="R27" s="373"/>
      <c r="S27" s="373"/>
      <c r="T27" s="373"/>
      <c r="U27" s="373"/>
      <c r="V27" s="374"/>
      <c r="W27" s="462"/>
      <c r="X27" s="399"/>
      <c r="Y27" s="400"/>
      <c r="Z27" s="375" t="s">
        <v>171</v>
      </c>
      <c r="AA27" s="376"/>
      <c r="AB27" s="376"/>
      <c r="AC27" s="376"/>
      <c r="AD27" s="376"/>
      <c r="AE27" s="376"/>
      <c r="AF27" s="376"/>
      <c r="AG27" s="377"/>
      <c r="AH27" s="372">
        <v>54</v>
      </c>
      <c r="AI27" s="373"/>
      <c r="AJ27" s="373"/>
      <c r="AK27" s="373"/>
      <c r="AL27" s="374"/>
      <c r="AM27" s="372">
        <v>207882</v>
      </c>
      <c r="AN27" s="373"/>
      <c r="AO27" s="373"/>
      <c r="AP27" s="373"/>
      <c r="AQ27" s="373"/>
      <c r="AR27" s="374"/>
      <c r="AS27" s="372">
        <v>3850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650000</v>
      </c>
      <c r="BO27" s="454"/>
      <c r="BP27" s="454"/>
      <c r="BQ27" s="454"/>
      <c r="BR27" s="454"/>
      <c r="BS27" s="454"/>
      <c r="BT27" s="454"/>
      <c r="BU27" s="455"/>
      <c r="BV27" s="453">
        <v>650000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8034000</v>
      </c>
      <c r="BO28" s="449"/>
      <c r="BP28" s="449"/>
      <c r="BQ28" s="449"/>
      <c r="BR28" s="449"/>
      <c r="BS28" s="449"/>
      <c r="BT28" s="449"/>
      <c r="BU28" s="450"/>
      <c r="BV28" s="448">
        <v>7647700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3030</v>
      </c>
      <c r="R29" s="373"/>
      <c r="S29" s="373"/>
      <c r="T29" s="373"/>
      <c r="U29" s="373"/>
      <c r="V29" s="374"/>
      <c r="W29" s="463"/>
      <c r="X29" s="464"/>
      <c r="Y29" s="465"/>
      <c r="Z29" s="375" t="s">
        <v>177</v>
      </c>
      <c r="AA29" s="376"/>
      <c r="AB29" s="376"/>
      <c r="AC29" s="376"/>
      <c r="AD29" s="376"/>
      <c r="AE29" s="376"/>
      <c r="AF29" s="376"/>
      <c r="AG29" s="377"/>
      <c r="AH29" s="372">
        <v>552</v>
      </c>
      <c r="AI29" s="373"/>
      <c r="AJ29" s="373"/>
      <c r="AK29" s="373"/>
      <c r="AL29" s="374"/>
      <c r="AM29" s="372">
        <v>1783056</v>
      </c>
      <c r="AN29" s="373"/>
      <c r="AO29" s="373"/>
      <c r="AP29" s="373"/>
      <c r="AQ29" s="373"/>
      <c r="AR29" s="374"/>
      <c r="AS29" s="372">
        <v>3230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3037500</v>
      </c>
      <c r="BO29" s="420"/>
      <c r="BP29" s="420"/>
      <c r="BQ29" s="420"/>
      <c r="BR29" s="420"/>
      <c r="BS29" s="420"/>
      <c r="BT29" s="420"/>
      <c r="BU29" s="421"/>
      <c r="BV29" s="419">
        <v>2973000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7312696</v>
      </c>
      <c r="BO30" s="454"/>
      <c r="BP30" s="454"/>
      <c r="BQ30" s="454"/>
      <c r="BR30" s="454"/>
      <c r="BS30" s="454"/>
      <c r="BT30" s="454"/>
      <c r="BU30" s="455"/>
      <c r="BV30" s="453">
        <v>6621972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IF('各会計、関係団体の財政状況及び健全化判断比率'!B37="","",'各会計、関係団体の財政状況及び健全化判断比率'!B37)</f>
        <v>地方卸売市場特別会計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北薩広域行政事務組合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鹿児島県市町村総合事務組合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下水道事業会計（公共下水道事業）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鹿児島県後期高齢者医療広域連合(一般会計)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交通災害共済特別会計</v>
      </c>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IF('各会計、関係団体の財政状況及び健全化判断比率'!B35="","",'各会計、関係団体の財政状況及び健全化判断比率'!B35)</f>
        <v>下水道事業会計（特定環境保全公共下水道事業）</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鹿児島県後期高齢者医療広域連合(特別会計)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10</v>
      </c>
      <c r="AN38" s="367"/>
      <c r="AO38" s="368" t="str">
        <f>IF('各会計、関係団体の財政状況及び健全化判断比率'!B36="","",'各会計、関係団体の財政状況及び健全化判断比率'!B36)</f>
        <v>下水道事業会計（農業集落排水事業）</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fZ/j4Qu9jCRVfJ9xdaehPVv+g8TksACtScX4muI5ZL1OVZKEhlpXcvO+yzaDGP8/qvg+7tqKwAfTh1jQbfPwQ==" saltValue="uPkkLdN1IVuLHd+s64T+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50" zoomScaleNormal="15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6311579</v>
      </c>
      <c r="S5" s="677"/>
      <c r="T5" s="677"/>
      <c r="U5" s="677"/>
      <c r="V5" s="677"/>
      <c r="W5" s="677"/>
      <c r="X5" s="677"/>
      <c r="Y5" s="702"/>
      <c r="Z5" s="715">
        <v>18.899999999999999</v>
      </c>
      <c r="AA5" s="715"/>
      <c r="AB5" s="715"/>
      <c r="AC5" s="715"/>
      <c r="AD5" s="716">
        <v>6311579</v>
      </c>
      <c r="AE5" s="716"/>
      <c r="AF5" s="716"/>
      <c r="AG5" s="716"/>
      <c r="AH5" s="716"/>
      <c r="AI5" s="716"/>
      <c r="AJ5" s="716"/>
      <c r="AK5" s="716"/>
      <c r="AL5" s="703">
        <v>38.1</v>
      </c>
      <c r="AM5" s="685"/>
      <c r="AN5" s="685"/>
      <c r="AO5" s="704"/>
      <c r="AP5" s="679" t="s">
        <v>216</v>
      </c>
      <c r="AQ5" s="680"/>
      <c r="AR5" s="680"/>
      <c r="AS5" s="680"/>
      <c r="AT5" s="680"/>
      <c r="AU5" s="680"/>
      <c r="AV5" s="680"/>
      <c r="AW5" s="680"/>
      <c r="AX5" s="680"/>
      <c r="AY5" s="680"/>
      <c r="AZ5" s="680"/>
      <c r="BA5" s="680"/>
      <c r="BB5" s="680"/>
      <c r="BC5" s="680"/>
      <c r="BD5" s="680"/>
      <c r="BE5" s="680"/>
      <c r="BF5" s="681"/>
      <c r="BG5" s="621">
        <v>6311454</v>
      </c>
      <c r="BH5" s="622"/>
      <c r="BI5" s="622"/>
      <c r="BJ5" s="622"/>
      <c r="BK5" s="622"/>
      <c r="BL5" s="622"/>
      <c r="BM5" s="622"/>
      <c r="BN5" s="623"/>
      <c r="BO5" s="659">
        <v>100</v>
      </c>
      <c r="BP5" s="659"/>
      <c r="BQ5" s="659"/>
      <c r="BR5" s="659"/>
      <c r="BS5" s="660">
        <v>62919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300655</v>
      </c>
      <c r="S6" s="622"/>
      <c r="T6" s="622"/>
      <c r="U6" s="622"/>
      <c r="V6" s="622"/>
      <c r="W6" s="622"/>
      <c r="X6" s="622"/>
      <c r="Y6" s="623"/>
      <c r="Z6" s="659">
        <v>0.9</v>
      </c>
      <c r="AA6" s="659"/>
      <c r="AB6" s="659"/>
      <c r="AC6" s="659"/>
      <c r="AD6" s="660">
        <v>300655</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6311454</v>
      </c>
      <c r="BH6" s="622"/>
      <c r="BI6" s="622"/>
      <c r="BJ6" s="622"/>
      <c r="BK6" s="622"/>
      <c r="BL6" s="622"/>
      <c r="BM6" s="622"/>
      <c r="BN6" s="623"/>
      <c r="BO6" s="659">
        <v>100</v>
      </c>
      <c r="BP6" s="659"/>
      <c r="BQ6" s="659"/>
      <c r="BR6" s="659"/>
      <c r="BS6" s="660">
        <v>62919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172111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172111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1503</v>
      </c>
      <c r="S7" s="622"/>
      <c r="T7" s="622"/>
      <c r="U7" s="622"/>
      <c r="V7" s="622"/>
      <c r="W7" s="622"/>
      <c r="X7" s="622"/>
      <c r="Y7" s="623"/>
      <c r="Z7" s="659">
        <v>0</v>
      </c>
      <c r="AA7" s="659"/>
      <c r="AB7" s="659"/>
      <c r="AC7" s="659"/>
      <c r="AD7" s="660">
        <v>1503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2332583</v>
      </c>
      <c r="BH7" s="622"/>
      <c r="BI7" s="622"/>
      <c r="BJ7" s="622"/>
      <c r="BK7" s="622"/>
      <c r="BL7" s="622"/>
      <c r="BM7" s="622"/>
      <c r="BN7" s="623"/>
      <c r="BO7" s="659">
        <v>37</v>
      </c>
      <c r="BP7" s="659"/>
      <c r="BQ7" s="659"/>
      <c r="BR7" s="659"/>
      <c r="BS7" s="660">
        <v>62919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4919332</v>
      </c>
      <c r="CS7" s="622"/>
      <c r="CT7" s="622"/>
      <c r="CU7" s="622"/>
      <c r="CV7" s="622"/>
      <c r="CW7" s="622"/>
      <c r="CX7" s="622"/>
      <c r="CY7" s="623"/>
      <c r="CZ7" s="659">
        <v>15.4</v>
      </c>
      <c r="DA7" s="659"/>
      <c r="DB7" s="659"/>
      <c r="DC7" s="659"/>
      <c r="DD7" s="627">
        <v>221112</v>
      </c>
      <c r="DE7" s="622"/>
      <c r="DF7" s="622"/>
      <c r="DG7" s="622"/>
      <c r="DH7" s="622"/>
      <c r="DI7" s="622"/>
      <c r="DJ7" s="622"/>
      <c r="DK7" s="622"/>
      <c r="DL7" s="622"/>
      <c r="DM7" s="622"/>
      <c r="DN7" s="622"/>
      <c r="DO7" s="622"/>
      <c r="DP7" s="623"/>
      <c r="DQ7" s="627">
        <v>4074980</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17519</v>
      </c>
      <c r="S8" s="622"/>
      <c r="T8" s="622"/>
      <c r="U8" s="622"/>
      <c r="V8" s="622"/>
      <c r="W8" s="622"/>
      <c r="X8" s="622"/>
      <c r="Y8" s="623"/>
      <c r="Z8" s="659">
        <v>0.1</v>
      </c>
      <c r="AA8" s="659"/>
      <c r="AB8" s="659"/>
      <c r="AC8" s="659"/>
      <c r="AD8" s="660">
        <v>17519</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84680</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12134545</v>
      </c>
      <c r="CS8" s="622"/>
      <c r="CT8" s="622"/>
      <c r="CU8" s="622"/>
      <c r="CV8" s="622"/>
      <c r="CW8" s="622"/>
      <c r="CX8" s="622"/>
      <c r="CY8" s="623"/>
      <c r="CZ8" s="659">
        <v>38</v>
      </c>
      <c r="DA8" s="659"/>
      <c r="DB8" s="659"/>
      <c r="DC8" s="659"/>
      <c r="DD8" s="627">
        <v>78096</v>
      </c>
      <c r="DE8" s="622"/>
      <c r="DF8" s="622"/>
      <c r="DG8" s="622"/>
      <c r="DH8" s="622"/>
      <c r="DI8" s="622"/>
      <c r="DJ8" s="622"/>
      <c r="DK8" s="622"/>
      <c r="DL8" s="622"/>
      <c r="DM8" s="622"/>
      <c r="DN8" s="622"/>
      <c r="DO8" s="622"/>
      <c r="DP8" s="623"/>
      <c r="DQ8" s="627">
        <v>6210580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21343</v>
      </c>
      <c r="S9" s="622"/>
      <c r="T9" s="622"/>
      <c r="U9" s="622"/>
      <c r="V9" s="622"/>
      <c r="W9" s="622"/>
      <c r="X9" s="622"/>
      <c r="Y9" s="623"/>
      <c r="Z9" s="659">
        <v>0.1</v>
      </c>
      <c r="AA9" s="659"/>
      <c r="AB9" s="659"/>
      <c r="AC9" s="659"/>
      <c r="AD9" s="660">
        <v>21343</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1889218</v>
      </c>
      <c r="BH9" s="622"/>
      <c r="BI9" s="622"/>
      <c r="BJ9" s="622"/>
      <c r="BK9" s="622"/>
      <c r="BL9" s="622"/>
      <c r="BM9" s="622"/>
      <c r="BN9" s="623"/>
      <c r="BO9" s="659">
        <v>29.9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2195782</v>
      </c>
      <c r="CS9" s="622"/>
      <c r="CT9" s="622"/>
      <c r="CU9" s="622"/>
      <c r="CV9" s="622"/>
      <c r="CW9" s="622"/>
      <c r="CX9" s="622"/>
      <c r="CY9" s="623"/>
      <c r="CZ9" s="659">
        <v>6.9</v>
      </c>
      <c r="DA9" s="659"/>
      <c r="DB9" s="659"/>
      <c r="DC9" s="659"/>
      <c r="DD9" s="627">
        <v>14629</v>
      </c>
      <c r="DE9" s="622"/>
      <c r="DF9" s="622"/>
      <c r="DG9" s="622"/>
      <c r="DH9" s="622"/>
      <c r="DI9" s="622"/>
      <c r="DJ9" s="622"/>
      <c r="DK9" s="622"/>
      <c r="DL9" s="622"/>
      <c r="DM9" s="622"/>
      <c r="DN9" s="622"/>
      <c r="DO9" s="622"/>
      <c r="DP9" s="623"/>
      <c r="DQ9" s="627">
        <v>1923073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138538</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18650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18614</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1271006</v>
      </c>
      <c r="S11" s="622"/>
      <c r="T11" s="622"/>
      <c r="U11" s="622"/>
      <c r="V11" s="622"/>
      <c r="W11" s="622"/>
      <c r="X11" s="622"/>
      <c r="Y11" s="623"/>
      <c r="Z11" s="624">
        <v>3.8</v>
      </c>
      <c r="AA11" s="625"/>
      <c r="AB11" s="625"/>
      <c r="AC11" s="626"/>
      <c r="AD11" s="627">
        <v>1271006</v>
      </c>
      <c r="AE11" s="622"/>
      <c r="AF11" s="622"/>
      <c r="AG11" s="622"/>
      <c r="AH11" s="622"/>
      <c r="AI11" s="622"/>
      <c r="AJ11" s="622"/>
      <c r="AK11" s="623"/>
      <c r="AL11" s="624">
        <v>7.7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220147</v>
      </c>
      <c r="BH11" s="622"/>
      <c r="BI11" s="622"/>
      <c r="BJ11" s="622"/>
      <c r="BK11" s="622"/>
      <c r="BL11" s="622"/>
      <c r="BM11" s="622"/>
      <c r="BN11" s="623"/>
      <c r="BO11" s="659">
        <v>3.5</v>
      </c>
      <c r="BP11" s="659"/>
      <c r="BQ11" s="659"/>
      <c r="BR11" s="659"/>
      <c r="BS11" s="660">
        <v>62919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2264361</v>
      </c>
      <c r="CS11" s="622"/>
      <c r="CT11" s="622"/>
      <c r="CU11" s="622"/>
      <c r="CV11" s="622"/>
      <c r="CW11" s="622"/>
      <c r="CX11" s="622"/>
      <c r="CY11" s="623"/>
      <c r="CZ11" s="659">
        <v>7.1</v>
      </c>
      <c r="DA11" s="659"/>
      <c r="DB11" s="659"/>
      <c r="DC11" s="659"/>
      <c r="DD11" s="627">
        <v>1278810</v>
      </c>
      <c r="DE11" s="622"/>
      <c r="DF11" s="622"/>
      <c r="DG11" s="622"/>
      <c r="DH11" s="622"/>
      <c r="DI11" s="622"/>
      <c r="DJ11" s="622"/>
      <c r="DK11" s="622"/>
      <c r="DL11" s="622"/>
      <c r="DM11" s="622"/>
      <c r="DN11" s="622"/>
      <c r="DO11" s="622"/>
      <c r="DP11" s="623"/>
      <c r="DQ11" s="627">
        <v>821204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7800</v>
      </c>
      <c r="S12" s="622"/>
      <c r="T12" s="622"/>
      <c r="U12" s="622"/>
      <c r="V12" s="622"/>
      <c r="W12" s="622"/>
      <c r="X12" s="622"/>
      <c r="Y12" s="623"/>
      <c r="Z12" s="659">
        <v>0</v>
      </c>
      <c r="AA12" s="659"/>
      <c r="AB12" s="659"/>
      <c r="AC12" s="659"/>
      <c r="AD12" s="660">
        <v>7800</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3333842</v>
      </c>
      <c r="BH12" s="622"/>
      <c r="BI12" s="622"/>
      <c r="BJ12" s="622"/>
      <c r="BK12" s="622"/>
      <c r="BL12" s="622"/>
      <c r="BM12" s="622"/>
      <c r="BN12" s="623"/>
      <c r="BO12" s="659">
        <v>52.8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719947</v>
      </c>
      <c r="CS12" s="622"/>
      <c r="CT12" s="622"/>
      <c r="CU12" s="622"/>
      <c r="CV12" s="622"/>
      <c r="CW12" s="622"/>
      <c r="CX12" s="622"/>
      <c r="CY12" s="623"/>
      <c r="CZ12" s="659">
        <v>2.2999999999999998</v>
      </c>
      <c r="DA12" s="659"/>
      <c r="DB12" s="659"/>
      <c r="DC12" s="659"/>
      <c r="DD12" s="627">
        <v>51998</v>
      </c>
      <c r="DE12" s="622"/>
      <c r="DF12" s="622"/>
      <c r="DG12" s="622"/>
      <c r="DH12" s="622"/>
      <c r="DI12" s="622"/>
      <c r="DJ12" s="622"/>
      <c r="DK12" s="622"/>
      <c r="DL12" s="622"/>
      <c r="DM12" s="622"/>
      <c r="DN12" s="622"/>
      <c r="DO12" s="622"/>
      <c r="DP12" s="623"/>
      <c r="DQ12" s="627">
        <v>650817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3296515</v>
      </c>
      <c r="BH13" s="622"/>
      <c r="BI13" s="622"/>
      <c r="BJ13" s="622"/>
      <c r="BK13" s="622"/>
      <c r="BL13" s="622"/>
      <c r="BM13" s="622"/>
      <c r="BN13" s="623"/>
      <c r="BO13" s="659">
        <v>52.2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3033905</v>
      </c>
      <c r="CS13" s="622"/>
      <c r="CT13" s="622"/>
      <c r="CU13" s="622"/>
      <c r="CV13" s="622"/>
      <c r="CW13" s="622"/>
      <c r="CX13" s="622"/>
      <c r="CY13" s="623"/>
      <c r="CZ13" s="659">
        <v>9.5</v>
      </c>
      <c r="DA13" s="659"/>
      <c r="DB13" s="659"/>
      <c r="DC13" s="659"/>
      <c r="DD13" s="627">
        <v>1892927</v>
      </c>
      <c r="DE13" s="622"/>
      <c r="DF13" s="622"/>
      <c r="DG13" s="622"/>
      <c r="DH13" s="622"/>
      <c r="DI13" s="622"/>
      <c r="DJ13" s="622"/>
      <c r="DK13" s="622"/>
      <c r="DL13" s="622"/>
      <c r="DM13" s="622"/>
      <c r="DN13" s="622"/>
      <c r="DO13" s="622"/>
      <c r="DP13" s="623"/>
      <c r="DQ13" s="627">
        <v>1298711</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1597</v>
      </c>
      <c r="S14" s="622"/>
      <c r="T14" s="622"/>
      <c r="U14" s="622"/>
      <c r="V14" s="622"/>
      <c r="W14" s="622"/>
      <c r="X14" s="622"/>
      <c r="Y14" s="623"/>
      <c r="Z14" s="659">
        <v>0</v>
      </c>
      <c r="AA14" s="659"/>
      <c r="AB14" s="659"/>
      <c r="AC14" s="659"/>
      <c r="AD14" s="660">
        <v>1597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239068</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684038</v>
      </c>
      <c r="CS14" s="622"/>
      <c r="CT14" s="622"/>
      <c r="CU14" s="622"/>
      <c r="CV14" s="622"/>
      <c r="CW14" s="622"/>
      <c r="CX14" s="622"/>
      <c r="CY14" s="623"/>
      <c r="CZ14" s="659">
        <v>2.1</v>
      </c>
      <c r="DA14" s="659"/>
      <c r="DB14" s="659"/>
      <c r="DC14" s="659"/>
      <c r="DD14" s="627">
        <v>26875</v>
      </c>
      <c r="DE14" s="622"/>
      <c r="DF14" s="622"/>
      <c r="DG14" s="622"/>
      <c r="DH14" s="622"/>
      <c r="DI14" s="622"/>
      <c r="DJ14" s="622"/>
      <c r="DK14" s="622"/>
      <c r="DL14" s="622"/>
      <c r="DM14" s="622"/>
      <c r="DN14" s="622"/>
      <c r="DO14" s="622"/>
      <c r="DP14" s="623"/>
      <c r="DQ14" s="627">
        <v>663922</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405961</v>
      </c>
      <c r="BH15" s="622"/>
      <c r="BI15" s="622"/>
      <c r="BJ15" s="622"/>
      <c r="BK15" s="622"/>
      <c r="BL15" s="622"/>
      <c r="BM15" s="622"/>
      <c r="BN15" s="623"/>
      <c r="BO15" s="659">
        <v>6.4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3120610</v>
      </c>
      <c r="CS15" s="622"/>
      <c r="CT15" s="622"/>
      <c r="CU15" s="622"/>
      <c r="CV15" s="622"/>
      <c r="CW15" s="622"/>
      <c r="CX15" s="622"/>
      <c r="CY15" s="623"/>
      <c r="CZ15" s="659">
        <v>9.8000000000000007</v>
      </c>
      <c r="DA15" s="659"/>
      <c r="DB15" s="659"/>
      <c r="DC15" s="659"/>
      <c r="DD15" s="627">
        <v>615413</v>
      </c>
      <c r="DE15" s="622"/>
      <c r="DF15" s="622"/>
      <c r="DG15" s="622"/>
      <c r="DH15" s="622"/>
      <c r="DI15" s="622"/>
      <c r="DJ15" s="622"/>
      <c r="DK15" s="622"/>
      <c r="DL15" s="622"/>
      <c r="DM15" s="622"/>
      <c r="DN15" s="622"/>
      <c r="DO15" s="622"/>
      <c r="DP15" s="623"/>
      <c r="DQ15" s="627">
        <v>2411889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17831</v>
      </c>
      <c r="S16" s="622"/>
      <c r="T16" s="622"/>
      <c r="U16" s="622"/>
      <c r="V16" s="622"/>
      <c r="W16" s="622"/>
      <c r="X16" s="622"/>
      <c r="Y16" s="623"/>
      <c r="Z16" s="659">
        <v>0.1</v>
      </c>
      <c r="AA16" s="659"/>
      <c r="AB16" s="659"/>
      <c r="AC16" s="659"/>
      <c r="AD16" s="660">
        <v>17831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75778</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14150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77645</v>
      </c>
      <c r="S17" s="622"/>
      <c r="T17" s="622"/>
      <c r="U17" s="622"/>
      <c r="V17" s="622"/>
      <c r="W17" s="622"/>
      <c r="X17" s="622"/>
      <c r="Y17" s="623"/>
      <c r="Z17" s="659">
        <v>0.2</v>
      </c>
      <c r="AA17" s="659"/>
      <c r="AB17" s="659"/>
      <c r="AC17" s="659"/>
      <c r="AD17" s="660">
        <v>77645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2615351</v>
      </c>
      <c r="CS17" s="622"/>
      <c r="CT17" s="622"/>
      <c r="CU17" s="622"/>
      <c r="CV17" s="622"/>
      <c r="CW17" s="622"/>
      <c r="CX17" s="622"/>
      <c r="CY17" s="623"/>
      <c r="CZ17" s="659">
        <v>8.1999999999999993</v>
      </c>
      <c r="DA17" s="659"/>
      <c r="DB17" s="659"/>
      <c r="DC17" s="659"/>
      <c r="DD17" s="627" t="s">
        <v>122</v>
      </c>
      <c r="DE17" s="622"/>
      <c r="DF17" s="622"/>
      <c r="DG17" s="622"/>
      <c r="DH17" s="622"/>
      <c r="DI17" s="622"/>
      <c r="DJ17" s="622"/>
      <c r="DK17" s="622"/>
      <c r="DL17" s="622"/>
      <c r="DM17" s="622"/>
      <c r="DN17" s="622"/>
      <c r="DO17" s="622"/>
      <c r="DP17" s="623"/>
      <c r="DQ17" s="627">
        <v>2465387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42689</v>
      </c>
      <c r="S18" s="622"/>
      <c r="T18" s="622"/>
      <c r="U18" s="622"/>
      <c r="V18" s="622"/>
      <c r="W18" s="622"/>
      <c r="X18" s="622"/>
      <c r="Y18" s="623"/>
      <c r="Z18" s="659">
        <v>0.1</v>
      </c>
      <c r="AA18" s="659"/>
      <c r="AB18" s="659"/>
      <c r="AC18" s="659"/>
      <c r="AD18" s="660">
        <v>42689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39327</v>
      </c>
      <c r="S19" s="622"/>
      <c r="T19" s="622"/>
      <c r="U19" s="622"/>
      <c r="V19" s="622"/>
      <c r="W19" s="622"/>
      <c r="X19" s="622"/>
      <c r="Y19" s="623"/>
      <c r="Z19" s="659">
        <v>0.1</v>
      </c>
      <c r="AA19" s="659"/>
      <c r="AB19" s="659"/>
      <c r="AC19" s="659"/>
      <c r="AD19" s="660">
        <v>39327</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125</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3362</v>
      </c>
      <c r="S20" s="622"/>
      <c r="T20" s="622"/>
      <c r="U20" s="622"/>
      <c r="V20" s="622"/>
      <c r="W20" s="622"/>
      <c r="X20" s="622"/>
      <c r="Y20" s="623"/>
      <c r="Z20" s="659">
        <v>0</v>
      </c>
      <c r="AA20" s="659"/>
      <c r="AB20" s="659"/>
      <c r="AC20" s="659"/>
      <c r="AD20" s="660">
        <v>3362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125</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31954410</v>
      </c>
      <c r="CS20" s="622"/>
      <c r="CT20" s="622"/>
      <c r="CU20" s="622"/>
      <c r="CV20" s="622"/>
      <c r="CW20" s="622"/>
      <c r="CX20" s="622"/>
      <c r="CY20" s="623"/>
      <c r="CZ20" s="659">
        <v>100</v>
      </c>
      <c r="DA20" s="659"/>
      <c r="DB20" s="659"/>
      <c r="DC20" s="659"/>
      <c r="DD20" s="627">
        <v>4179860</v>
      </c>
      <c r="DE20" s="622"/>
      <c r="DF20" s="622"/>
      <c r="DG20" s="622"/>
      <c r="DH20" s="622"/>
      <c r="DI20" s="622"/>
      <c r="DJ20" s="622"/>
      <c r="DK20" s="622"/>
      <c r="DL20" s="622"/>
      <c r="DM20" s="622"/>
      <c r="DN20" s="622"/>
      <c r="DO20" s="622"/>
      <c r="DP20" s="623"/>
      <c r="DQ20" s="627">
        <v>20725438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9601386</v>
      </c>
      <c r="S21" s="622"/>
      <c r="T21" s="622"/>
      <c r="U21" s="622"/>
      <c r="V21" s="622"/>
      <c r="W21" s="622"/>
      <c r="X21" s="622"/>
      <c r="Y21" s="623"/>
      <c r="Z21" s="659">
        <v>28.8</v>
      </c>
      <c r="AA21" s="659"/>
      <c r="AB21" s="659"/>
      <c r="AC21" s="659"/>
      <c r="AD21" s="660">
        <v>8364741</v>
      </c>
      <c r="AE21" s="660"/>
      <c r="AF21" s="660"/>
      <c r="AG21" s="660"/>
      <c r="AH21" s="660"/>
      <c r="AI21" s="660"/>
      <c r="AJ21" s="660"/>
      <c r="AK21" s="660"/>
      <c r="AL21" s="624">
        <v>50.5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125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8364741</v>
      </c>
      <c r="S22" s="622"/>
      <c r="T22" s="622"/>
      <c r="U22" s="622"/>
      <c r="V22" s="622"/>
      <c r="W22" s="622"/>
      <c r="X22" s="622"/>
      <c r="Y22" s="623"/>
      <c r="Z22" s="659">
        <v>25.1</v>
      </c>
      <c r="AA22" s="659"/>
      <c r="AB22" s="659"/>
      <c r="AC22" s="659"/>
      <c r="AD22" s="660">
        <v>8364741</v>
      </c>
      <c r="AE22" s="660"/>
      <c r="AF22" s="660"/>
      <c r="AG22" s="660"/>
      <c r="AH22" s="660"/>
      <c r="AI22" s="660"/>
      <c r="AJ22" s="660"/>
      <c r="AK22" s="660"/>
      <c r="AL22" s="624">
        <v>50.5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1236645</v>
      </c>
      <c r="S23" s="622"/>
      <c r="T23" s="622"/>
      <c r="U23" s="622"/>
      <c r="V23" s="622"/>
      <c r="W23" s="622"/>
      <c r="X23" s="622"/>
      <c r="Y23" s="623"/>
      <c r="Z23" s="659">
        <v>3.7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16280429</v>
      </c>
      <c r="CS24" s="677"/>
      <c r="CT24" s="677"/>
      <c r="CU24" s="677"/>
      <c r="CV24" s="677"/>
      <c r="CW24" s="677"/>
      <c r="CX24" s="677"/>
      <c r="CY24" s="702"/>
      <c r="CZ24" s="703">
        <v>50.9</v>
      </c>
      <c r="DA24" s="685"/>
      <c r="DB24" s="685"/>
      <c r="DC24" s="705"/>
      <c r="DD24" s="701">
        <v>10749214</v>
      </c>
      <c r="DE24" s="677"/>
      <c r="DF24" s="677"/>
      <c r="DG24" s="677"/>
      <c r="DH24" s="677"/>
      <c r="DI24" s="677"/>
      <c r="DJ24" s="677"/>
      <c r="DK24" s="702"/>
      <c r="DL24" s="701">
        <v>9497763</v>
      </c>
      <c r="DM24" s="677"/>
      <c r="DN24" s="677"/>
      <c r="DO24" s="677"/>
      <c r="DP24" s="677"/>
      <c r="DQ24" s="677"/>
      <c r="DR24" s="677"/>
      <c r="DS24" s="677"/>
      <c r="DT24" s="677"/>
      <c r="DU24" s="677"/>
      <c r="DV24" s="702"/>
      <c r="DW24" s="703">
        <v>57.1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17672553</v>
      </c>
      <c r="S25" s="622"/>
      <c r="T25" s="622"/>
      <c r="U25" s="622"/>
      <c r="V25" s="622"/>
      <c r="W25" s="622"/>
      <c r="X25" s="622"/>
      <c r="Y25" s="623"/>
      <c r="Z25" s="659">
        <v>53</v>
      </c>
      <c r="AA25" s="659"/>
      <c r="AB25" s="659"/>
      <c r="AC25" s="659"/>
      <c r="AD25" s="660">
        <v>16435908</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5301934</v>
      </c>
      <c r="CS25" s="634"/>
      <c r="CT25" s="634"/>
      <c r="CU25" s="634"/>
      <c r="CV25" s="634"/>
      <c r="CW25" s="634"/>
      <c r="CX25" s="634"/>
      <c r="CY25" s="635"/>
      <c r="CZ25" s="624">
        <v>16.600000000000001</v>
      </c>
      <c r="DA25" s="636"/>
      <c r="DB25" s="636"/>
      <c r="DC25" s="637"/>
      <c r="DD25" s="627">
        <v>5019135</v>
      </c>
      <c r="DE25" s="634"/>
      <c r="DF25" s="634"/>
      <c r="DG25" s="634"/>
      <c r="DH25" s="634"/>
      <c r="DI25" s="634"/>
      <c r="DJ25" s="634"/>
      <c r="DK25" s="635"/>
      <c r="DL25" s="627">
        <v>4861650</v>
      </c>
      <c r="DM25" s="634"/>
      <c r="DN25" s="634"/>
      <c r="DO25" s="634"/>
      <c r="DP25" s="634"/>
      <c r="DQ25" s="634"/>
      <c r="DR25" s="634"/>
      <c r="DS25" s="634"/>
      <c r="DT25" s="634"/>
      <c r="DU25" s="634"/>
      <c r="DV25" s="635"/>
      <c r="DW25" s="624">
        <v>29.2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3391</v>
      </c>
      <c r="S26" s="622"/>
      <c r="T26" s="622"/>
      <c r="U26" s="622"/>
      <c r="V26" s="622"/>
      <c r="W26" s="622"/>
      <c r="X26" s="622"/>
      <c r="Y26" s="623"/>
      <c r="Z26" s="659">
        <v>0</v>
      </c>
      <c r="AA26" s="659"/>
      <c r="AB26" s="659"/>
      <c r="AC26" s="659"/>
      <c r="AD26" s="660">
        <v>3391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3443812</v>
      </c>
      <c r="CS26" s="622"/>
      <c r="CT26" s="622"/>
      <c r="CU26" s="622"/>
      <c r="CV26" s="622"/>
      <c r="CW26" s="622"/>
      <c r="CX26" s="622"/>
      <c r="CY26" s="623"/>
      <c r="CZ26" s="624">
        <v>10.8</v>
      </c>
      <c r="DA26" s="636"/>
      <c r="DB26" s="636"/>
      <c r="DC26" s="637"/>
      <c r="DD26" s="627">
        <v>3241560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105194</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6311579</v>
      </c>
      <c r="BH27" s="622"/>
      <c r="BI27" s="622"/>
      <c r="BJ27" s="622"/>
      <c r="BK27" s="622"/>
      <c r="BL27" s="622"/>
      <c r="BM27" s="622"/>
      <c r="BN27" s="623"/>
      <c r="BO27" s="659">
        <v>100</v>
      </c>
      <c r="BP27" s="659"/>
      <c r="BQ27" s="659"/>
      <c r="BR27" s="659"/>
      <c r="BS27" s="660">
        <v>62919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8363144</v>
      </c>
      <c r="CS27" s="634"/>
      <c r="CT27" s="634"/>
      <c r="CU27" s="634"/>
      <c r="CV27" s="634"/>
      <c r="CW27" s="634"/>
      <c r="CX27" s="634"/>
      <c r="CY27" s="635"/>
      <c r="CZ27" s="624">
        <v>26.2</v>
      </c>
      <c r="DA27" s="636"/>
      <c r="DB27" s="636"/>
      <c r="DC27" s="637"/>
      <c r="DD27" s="627">
        <v>3264692</v>
      </c>
      <c r="DE27" s="634"/>
      <c r="DF27" s="634"/>
      <c r="DG27" s="634"/>
      <c r="DH27" s="634"/>
      <c r="DI27" s="634"/>
      <c r="DJ27" s="634"/>
      <c r="DK27" s="635"/>
      <c r="DL27" s="627">
        <v>2170726</v>
      </c>
      <c r="DM27" s="634"/>
      <c r="DN27" s="634"/>
      <c r="DO27" s="634"/>
      <c r="DP27" s="634"/>
      <c r="DQ27" s="634"/>
      <c r="DR27" s="634"/>
      <c r="DS27" s="634"/>
      <c r="DT27" s="634"/>
      <c r="DU27" s="634"/>
      <c r="DV27" s="635"/>
      <c r="DW27" s="624">
        <v>13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374963</v>
      </c>
      <c r="S28" s="622"/>
      <c r="T28" s="622"/>
      <c r="U28" s="622"/>
      <c r="V28" s="622"/>
      <c r="W28" s="622"/>
      <c r="X28" s="622"/>
      <c r="Y28" s="623"/>
      <c r="Z28" s="659">
        <v>1.1000000000000001</v>
      </c>
      <c r="AA28" s="659"/>
      <c r="AB28" s="659"/>
      <c r="AC28" s="659"/>
      <c r="AD28" s="660">
        <v>37187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2615351</v>
      </c>
      <c r="CS28" s="622"/>
      <c r="CT28" s="622"/>
      <c r="CU28" s="622"/>
      <c r="CV28" s="622"/>
      <c r="CW28" s="622"/>
      <c r="CX28" s="622"/>
      <c r="CY28" s="623"/>
      <c r="CZ28" s="624">
        <v>8.1999999999999993</v>
      </c>
      <c r="DA28" s="636"/>
      <c r="DB28" s="636"/>
      <c r="DC28" s="637"/>
      <c r="DD28" s="627">
        <v>2465387</v>
      </c>
      <c r="DE28" s="622"/>
      <c r="DF28" s="622"/>
      <c r="DG28" s="622"/>
      <c r="DH28" s="622"/>
      <c r="DI28" s="622"/>
      <c r="DJ28" s="622"/>
      <c r="DK28" s="623"/>
      <c r="DL28" s="627">
        <v>2465387</v>
      </c>
      <c r="DM28" s="622"/>
      <c r="DN28" s="622"/>
      <c r="DO28" s="622"/>
      <c r="DP28" s="622"/>
      <c r="DQ28" s="622"/>
      <c r="DR28" s="622"/>
      <c r="DS28" s="622"/>
      <c r="DT28" s="622"/>
      <c r="DU28" s="622"/>
      <c r="DV28" s="623"/>
      <c r="DW28" s="624">
        <v>14.8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31197</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2615351</v>
      </c>
      <c r="CS29" s="634"/>
      <c r="CT29" s="634"/>
      <c r="CU29" s="634"/>
      <c r="CV29" s="634"/>
      <c r="CW29" s="634"/>
      <c r="CX29" s="634"/>
      <c r="CY29" s="635"/>
      <c r="CZ29" s="624">
        <v>8.1999999999999993</v>
      </c>
      <c r="DA29" s="636"/>
      <c r="DB29" s="636"/>
      <c r="DC29" s="637"/>
      <c r="DD29" s="627">
        <v>2465387</v>
      </c>
      <c r="DE29" s="634"/>
      <c r="DF29" s="634"/>
      <c r="DG29" s="634"/>
      <c r="DH29" s="634"/>
      <c r="DI29" s="634"/>
      <c r="DJ29" s="634"/>
      <c r="DK29" s="635"/>
      <c r="DL29" s="627">
        <v>2465387</v>
      </c>
      <c r="DM29" s="634"/>
      <c r="DN29" s="634"/>
      <c r="DO29" s="634"/>
      <c r="DP29" s="634"/>
      <c r="DQ29" s="634"/>
      <c r="DR29" s="634"/>
      <c r="DS29" s="634"/>
      <c r="DT29" s="634"/>
      <c r="DU29" s="634"/>
      <c r="DV29" s="635"/>
      <c r="DW29" s="624">
        <v>14.8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6157641</v>
      </c>
      <c r="S30" s="622"/>
      <c r="T30" s="622"/>
      <c r="U30" s="622"/>
      <c r="V30" s="622"/>
      <c r="W30" s="622"/>
      <c r="X30" s="622"/>
      <c r="Y30" s="623"/>
      <c r="Z30" s="659">
        <v>18.5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2533198</v>
      </c>
      <c r="CS30" s="622"/>
      <c r="CT30" s="622"/>
      <c r="CU30" s="622"/>
      <c r="CV30" s="622"/>
      <c r="CW30" s="622"/>
      <c r="CX30" s="622"/>
      <c r="CY30" s="623"/>
      <c r="CZ30" s="624">
        <v>7.9</v>
      </c>
      <c r="DA30" s="636"/>
      <c r="DB30" s="636"/>
      <c r="DC30" s="637"/>
      <c r="DD30" s="627">
        <v>2394463</v>
      </c>
      <c r="DE30" s="622"/>
      <c r="DF30" s="622"/>
      <c r="DG30" s="622"/>
      <c r="DH30" s="622"/>
      <c r="DI30" s="622"/>
      <c r="DJ30" s="622"/>
      <c r="DK30" s="623"/>
      <c r="DL30" s="627">
        <v>2394463</v>
      </c>
      <c r="DM30" s="622"/>
      <c r="DN30" s="622"/>
      <c r="DO30" s="622"/>
      <c r="DP30" s="622"/>
      <c r="DQ30" s="622"/>
      <c r="DR30" s="622"/>
      <c r="DS30" s="622"/>
      <c r="DT30" s="622"/>
      <c r="DU30" s="622"/>
      <c r="DV30" s="623"/>
      <c r="DW30" s="624">
        <v>14.4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96.7</v>
      </c>
      <c r="BN31" s="684"/>
      <c r="BO31" s="684"/>
      <c r="BP31" s="684"/>
      <c r="BQ31" s="686"/>
      <c r="BR31" s="683">
        <v>99.2</v>
      </c>
      <c r="BS31" s="684"/>
      <c r="BT31" s="684"/>
      <c r="BU31" s="684"/>
      <c r="BV31" s="684"/>
      <c r="BW31" s="684"/>
      <c r="BX31" s="685">
        <v>96.6</v>
      </c>
      <c r="BY31" s="684"/>
      <c r="BZ31" s="684"/>
      <c r="CA31" s="684"/>
      <c r="CB31" s="686"/>
      <c r="CD31" s="642"/>
      <c r="CE31" s="643"/>
      <c r="CF31" s="618" t="s">
        <v>300</v>
      </c>
      <c r="CG31" s="619"/>
      <c r="CH31" s="619"/>
      <c r="CI31" s="619"/>
      <c r="CJ31" s="619"/>
      <c r="CK31" s="619"/>
      <c r="CL31" s="619"/>
      <c r="CM31" s="619"/>
      <c r="CN31" s="619"/>
      <c r="CO31" s="619"/>
      <c r="CP31" s="619"/>
      <c r="CQ31" s="620"/>
      <c r="CR31" s="621">
        <v>82153</v>
      </c>
      <c r="CS31" s="634"/>
      <c r="CT31" s="634"/>
      <c r="CU31" s="634"/>
      <c r="CV31" s="634"/>
      <c r="CW31" s="634"/>
      <c r="CX31" s="634"/>
      <c r="CY31" s="635"/>
      <c r="CZ31" s="624">
        <v>0.3</v>
      </c>
      <c r="DA31" s="636"/>
      <c r="DB31" s="636"/>
      <c r="DC31" s="637"/>
      <c r="DD31" s="627">
        <v>70924</v>
      </c>
      <c r="DE31" s="634"/>
      <c r="DF31" s="634"/>
      <c r="DG31" s="634"/>
      <c r="DH31" s="634"/>
      <c r="DI31" s="634"/>
      <c r="DJ31" s="634"/>
      <c r="DK31" s="635"/>
      <c r="DL31" s="627">
        <v>70924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3481234</v>
      </c>
      <c r="S32" s="622"/>
      <c r="T32" s="622"/>
      <c r="U32" s="622"/>
      <c r="V32" s="622"/>
      <c r="W32" s="622"/>
      <c r="X32" s="622"/>
      <c r="Y32" s="623"/>
      <c r="Z32" s="659">
        <v>10.4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v>
      </c>
      <c r="BH32" s="634"/>
      <c r="BI32" s="634"/>
      <c r="BJ32" s="634"/>
      <c r="BK32" s="634"/>
      <c r="BL32" s="634"/>
      <c r="BM32" s="625">
        <v>96.9</v>
      </c>
      <c r="BN32" s="634"/>
      <c r="BO32" s="634"/>
      <c r="BP32" s="634"/>
      <c r="BQ32" s="657"/>
      <c r="BR32" s="687">
        <v>99.1</v>
      </c>
      <c r="BS32" s="634"/>
      <c r="BT32" s="634"/>
      <c r="BU32" s="634"/>
      <c r="BV32" s="634"/>
      <c r="BW32" s="634"/>
      <c r="BX32" s="625">
        <v>96.9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120132</v>
      </c>
      <c r="S33" s="622"/>
      <c r="T33" s="622"/>
      <c r="U33" s="622"/>
      <c r="V33" s="622"/>
      <c r="W33" s="622"/>
      <c r="X33" s="622"/>
      <c r="Y33" s="623"/>
      <c r="Z33" s="659">
        <v>0.4</v>
      </c>
      <c r="AA33" s="659"/>
      <c r="AB33" s="659"/>
      <c r="AC33" s="659"/>
      <c r="AD33" s="660">
        <v>70912</v>
      </c>
      <c r="AE33" s="660"/>
      <c r="AF33" s="660"/>
      <c r="AG33" s="660"/>
      <c r="AH33" s="660"/>
      <c r="AI33" s="660"/>
      <c r="AJ33" s="660"/>
      <c r="AK33" s="660"/>
      <c r="AL33" s="624">
        <v>0.4</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96.3</v>
      </c>
      <c r="BN33" s="606"/>
      <c r="BO33" s="606"/>
      <c r="BP33" s="606"/>
      <c r="BQ33" s="669"/>
      <c r="BR33" s="682">
        <v>99.3</v>
      </c>
      <c r="BS33" s="606"/>
      <c r="BT33" s="606"/>
      <c r="BU33" s="606"/>
      <c r="BV33" s="606"/>
      <c r="BW33" s="606"/>
      <c r="BX33" s="652">
        <v>96.2</v>
      </c>
      <c r="BY33" s="606"/>
      <c r="BZ33" s="606"/>
      <c r="CA33" s="606"/>
      <c r="CB33" s="669"/>
      <c r="CD33" s="618" t="s">
        <v>307</v>
      </c>
      <c r="CE33" s="619"/>
      <c r="CF33" s="619"/>
      <c r="CG33" s="619"/>
      <c r="CH33" s="619"/>
      <c r="CI33" s="619"/>
      <c r="CJ33" s="619"/>
      <c r="CK33" s="619"/>
      <c r="CL33" s="619"/>
      <c r="CM33" s="619"/>
      <c r="CN33" s="619"/>
      <c r="CO33" s="619"/>
      <c r="CP33" s="619"/>
      <c r="CQ33" s="620"/>
      <c r="CR33" s="621">
        <v>11418343</v>
      </c>
      <c r="CS33" s="634"/>
      <c r="CT33" s="634"/>
      <c r="CU33" s="634"/>
      <c r="CV33" s="634"/>
      <c r="CW33" s="634"/>
      <c r="CX33" s="634"/>
      <c r="CY33" s="635"/>
      <c r="CZ33" s="624">
        <v>35.700000000000003</v>
      </c>
      <c r="DA33" s="636"/>
      <c r="DB33" s="636"/>
      <c r="DC33" s="637"/>
      <c r="DD33" s="627">
        <v>9131527</v>
      </c>
      <c r="DE33" s="634"/>
      <c r="DF33" s="634"/>
      <c r="DG33" s="634"/>
      <c r="DH33" s="634"/>
      <c r="DI33" s="634"/>
      <c r="DJ33" s="634"/>
      <c r="DK33" s="635"/>
      <c r="DL33" s="627">
        <v>5335810</v>
      </c>
      <c r="DM33" s="634"/>
      <c r="DN33" s="634"/>
      <c r="DO33" s="634"/>
      <c r="DP33" s="634"/>
      <c r="DQ33" s="634"/>
      <c r="DR33" s="634"/>
      <c r="DS33" s="634"/>
      <c r="DT33" s="634"/>
      <c r="DU33" s="634"/>
      <c r="DV33" s="635"/>
      <c r="DW33" s="624">
        <v>32.1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583268</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2669583</v>
      </c>
      <c r="CS34" s="622"/>
      <c r="CT34" s="622"/>
      <c r="CU34" s="622"/>
      <c r="CV34" s="622"/>
      <c r="CW34" s="622"/>
      <c r="CX34" s="622"/>
      <c r="CY34" s="623"/>
      <c r="CZ34" s="624">
        <v>8.4</v>
      </c>
      <c r="DA34" s="636"/>
      <c r="DB34" s="636"/>
      <c r="DC34" s="637"/>
      <c r="DD34" s="627">
        <v>1903875</v>
      </c>
      <c r="DE34" s="622"/>
      <c r="DF34" s="622"/>
      <c r="DG34" s="622"/>
      <c r="DH34" s="622"/>
      <c r="DI34" s="622"/>
      <c r="DJ34" s="622"/>
      <c r="DK34" s="623"/>
      <c r="DL34" s="627">
        <v>1649844</v>
      </c>
      <c r="DM34" s="622"/>
      <c r="DN34" s="622"/>
      <c r="DO34" s="622"/>
      <c r="DP34" s="622"/>
      <c r="DQ34" s="622"/>
      <c r="DR34" s="622"/>
      <c r="DS34" s="622"/>
      <c r="DT34" s="622"/>
      <c r="DU34" s="622"/>
      <c r="DV34" s="623"/>
      <c r="DW34" s="624">
        <v>9.9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825406</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165714</v>
      </c>
      <c r="CS35" s="634"/>
      <c r="CT35" s="634"/>
      <c r="CU35" s="634"/>
      <c r="CV35" s="634"/>
      <c r="CW35" s="634"/>
      <c r="CX35" s="634"/>
      <c r="CY35" s="635"/>
      <c r="CZ35" s="624">
        <v>0.5</v>
      </c>
      <c r="DA35" s="636"/>
      <c r="DB35" s="636"/>
      <c r="DC35" s="637"/>
      <c r="DD35" s="627">
        <v>99455</v>
      </c>
      <c r="DE35" s="634"/>
      <c r="DF35" s="634"/>
      <c r="DG35" s="634"/>
      <c r="DH35" s="634"/>
      <c r="DI35" s="634"/>
      <c r="DJ35" s="634"/>
      <c r="DK35" s="635"/>
      <c r="DL35" s="627">
        <v>99368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1757120</v>
      </c>
      <c r="S36" s="622"/>
      <c r="T36" s="622"/>
      <c r="U36" s="622"/>
      <c r="V36" s="622"/>
      <c r="W36" s="622"/>
      <c r="X36" s="622"/>
      <c r="Y36" s="623"/>
      <c r="Z36" s="659">
        <v>5.3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4227336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127041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3812466</v>
      </c>
      <c r="CS36" s="622"/>
      <c r="CT36" s="622"/>
      <c r="CU36" s="622"/>
      <c r="CV36" s="622"/>
      <c r="CW36" s="622"/>
      <c r="CX36" s="622"/>
      <c r="CY36" s="623"/>
      <c r="CZ36" s="624">
        <v>11.9</v>
      </c>
      <c r="DA36" s="636"/>
      <c r="DB36" s="636"/>
      <c r="DC36" s="637"/>
      <c r="DD36" s="627">
        <v>3174731</v>
      </c>
      <c r="DE36" s="622"/>
      <c r="DF36" s="622"/>
      <c r="DG36" s="622"/>
      <c r="DH36" s="622"/>
      <c r="DI36" s="622"/>
      <c r="DJ36" s="622"/>
      <c r="DK36" s="623"/>
      <c r="DL36" s="627">
        <v>1480449</v>
      </c>
      <c r="DM36" s="622"/>
      <c r="DN36" s="622"/>
      <c r="DO36" s="622"/>
      <c r="DP36" s="622"/>
      <c r="DQ36" s="622"/>
      <c r="DR36" s="622"/>
      <c r="DS36" s="622"/>
      <c r="DT36" s="622"/>
      <c r="DU36" s="622"/>
      <c r="DV36" s="623"/>
      <c r="DW36" s="624">
        <v>8.9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936810</v>
      </c>
      <c r="S37" s="622"/>
      <c r="T37" s="622"/>
      <c r="U37" s="622"/>
      <c r="V37" s="622"/>
      <c r="W37" s="622"/>
      <c r="X37" s="622"/>
      <c r="Y37" s="623"/>
      <c r="Z37" s="659">
        <v>2.8</v>
      </c>
      <c r="AA37" s="659"/>
      <c r="AB37" s="659"/>
      <c r="AC37" s="659"/>
      <c r="AD37" s="660">
        <v>91</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891240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14577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408379</v>
      </c>
      <c r="CS37" s="634"/>
      <c r="CT37" s="634"/>
      <c r="CU37" s="634"/>
      <c r="CV37" s="634"/>
      <c r="CW37" s="634"/>
      <c r="CX37" s="634"/>
      <c r="CY37" s="635"/>
      <c r="CZ37" s="624">
        <v>1.3</v>
      </c>
      <c r="DA37" s="636"/>
      <c r="DB37" s="636"/>
      <c r="DC37" s="637"/>
      <c r="DD37" s="627">
        <v>408379</v>
      </c>
      <c r="DE37" s="634"/>
      <c r="DF37" s="634"/>
      <c r="DG37" s="634"/>
      <c r="DH37" s="634"/>
      <c r="DI37" s="634"/>
      <c r="DJ37" s="634"/>
      <c r="DK37" s="635"/>
      <c r="DL37" s="627">
        <v>228297</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1323200</v>
      </c>
      <c r="S38" s="622"/>
      <c r="T38" s="622"/>
      <c r="U38" s="622"/>
      <c r="V38" s="622"/>
      <c r="W38" s="622"/>
      <c r="X38" s="622"/>
      <c r="Y38" s="623"/>
      <c r="Z38" s="659">
        <v>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649663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7780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2653895</v>
      </c>
      <c r="CS38" s="622"/>
      <c r="CT38" s="622"/>
      <c r="CU38" s="622"/>
      <c r="CV38" s="622"/>
      <c r="CW38" s="622"/>
      <c r="CX38" s="622"/>
      <c r="CY38" s="623"/>
      <c r="CZ38" s="624">
        <v>8.3000000000000007</v>
      </c>
      <c r="DA38" s="636"/>
      <c r="DB38" s="636"/>
      <c r="DC38" s="637"/>
      <c r="DD38" s="627">
        <v>2081290</v>
      </c>
      <c r="DE38" s="622"/>
      <c r="DF38" s="622"/>
      <c r="DG38" s="622"/>
      <c r="DH38" s="622"/>
      <c r="DI38" s="622"/>
      <c r="DJ38" s="622"/>
      <c r="DK38" s="623"/>
      <c r="DL38" s="627">
        <v>1961394</v>
      </c>
      <c r="DM38" s="622"/>
      <c r="DN38" s="622"/>
      <c r="DO38" s="622"/>
      <c r="DP38" s="622"/>
      <c r="DQ38" s="622"/>
      <c r="DR38" s="622"/>
      <c r="DS38" s="622"/>
      <c r="DT38" s="622"/>
      <c r="DU38" s="622"/>
      <c r="DV38" s="623"/>
      <c r="DW38" s="624">
        <v>11.8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28933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11751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1966930</v>
      </c>
      <c r="CS39" s="634"/>
      <c r="CT39" s="634"/>
      <c r="CU39" s="634"/>
      <c r="CV39" s="634"/>
      <c r="CW39" s="634"/>
      <c r="CX39" s="634"/>
      <c r="CY39" s="635"/>
      <c r="CZ39" s="624">
        <v>6.2</v>
      </c>
      <c r="DA39" s="636"/>
      <c r="DB39" s="636"/>
      <c r="DC39" s="637"/>
      <c r="DD39" s="627">
        <v>1722421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93000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5302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149755</v>
      </c>
      <c r="CS40" s="622"/>
      <c r="CT40" s="622"/>
      <c r="CU40" s="622"/>
      <c r="CV40" s="622"/>
      <c r="CW40" s="622"/>
      <c r="CX40" s="622"/>
      <c r="CY40" s="623"/>
      <c r="CZ40" s="624">
        <v>0.5</v>
      </c>
      <c r="DA40" s="636"/>
      <c r="DB40" s="636"/>
      <c r="DC40" s="637"/>
      <c r="DD40" s="627">
        <v>149755</v>
      </c>
      <c r="DE40" s="622"/>
      <c r="DF40" s="622"/>
      <c r="DG40" s="622"/>
      <c r="DH40" s="622"/>
      <c r="DI40" s="622"/>
      <c r="DJ40" s="622"/>
      <c r="DK40" s="623"/>
      <c r="DL40" s="627">
        <v>144755</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33372109</v>
      </c>
      <c r="S41" s="646"/>
      <c r="T41" s="646"/>
      <c r="U41" s="646"/>
      <c r="V41" s="646"/>
      <c r="W41" s="646"/>
      <c r="X41" s="646"/>
      <c r="Y41" s="649"/>
      <c r="Z41" s="650">
        <v>100</v>
      </c>
      <c r="AA41" s="650"/>
      <c r="AB41" s="650"/>
      <c r="AC41" s="650"/>
      <c r="AD41" s="651">
        <v>16547489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630079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2022119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4255638</v>
      </c>
      <c r="CS42" s="634"/>
      <c r="CT42" s="634"/>
      <c r="CU42" s="634"/>
      <c r="CV42" s="634"/>
      <c r="CW42" s="634"/>
      <c r="CX42" s="634"/>
      <c r="CY42" s="635"/>
      <c r="CZ42" s="624">
        <v>13.3</v>
      </c>
      <c r="DA42" s="636"/>
      <c r="DB42" s="636"/>
      <c r="DC42" s="637"/>
      <c r="DD42" s="627">
        <v>844697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302035</v>
      </c>
      <c r="CS43" s="634"/>
      <c r="CT43" s="634"/>
      <c r="CU43" s="634"/>
      <c r="CV43" s="634"/>
      <c r="CW43" s="634"/>
      <c r="CX43" s="634"/>
      <c r="CY43" s="635"/>
      <c r="CZ43" s="624">
        <v>0.9</v>
      </c>
      <c r="DA43" s="636"/>
      <c r="DB43" s="636"/>
      <c r="DC43" s="637"/>
      <c r="DD43" s="627">
        <v>302035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4179860</v>
      </c>
      <c r="CS44" s="622"/>
      <c r="CT44" s="622"/>
      <c r="CU44" s="622"/>
      <c r="CV44" s="622"/>
      <c r="CW44" s="622"/>
      <c r="CX44" s="622"/>
      <c r="CY44" s="623"/>
      <c r="CZ44" s="624">
        <v>13.1</v>
      </c>
      <c r="DA44" s="625"/>
      <c r="DB44" s="625"/>
      <c r="DC44" s="626"/>
      <c r="DD44" s="627">
        <v>830547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2121186</v>
      </c>
      <c r="CS45" s="634"/>
      <c r="CT45" s="634"/>
      <c r="CU45" s="634"/>
      <c r="CV45" s="634"/>
      <c r="CW45" s="634"/>
      <c r="CX45" s="634"/>
      <c r="CY45" s="635"/>
      <c r="CZ45" s="624">
        <v>6.6</v>
      </c>
      <c r="DA45" s="636"/>
      <c r="DB45" s="636"/>
      <c r="DC45" s="637"/>
      <c r="DD45" s="627">
        <v>87158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1956859</v>
      </c>
      <c r="CS46" s="622"/>
      <c r="CT46" s="622"/>
      <c r="CU46" s="622"/>
      <c r="CV46" s="622"/>
      <c r="CW46" s="622"/>
      <c r="CX46" s="622"/>
      <c r="CY46" s="623"/>
      <c r="CZ46" s="624">
        <v>6.1</v>
      </c>
      <c r="DA46" s="625"/>
      <c r="DB46" s="625"/>
      <c r="DC46" s="626"/>
      <c r="DD46" s="627">
        <v>713474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75778</v>
      </c>
      <c r="CS47" s="634"/>
      <c r="CT47" s="634"/>
      <c r="CU47" s="634"/>
      <c r="CV47" s="634"/>
      <c r="CW47" s="634"/>
      <c r="CX47" s="634"/>
      <c r="CY47" s="635"/>
      <c r="CZ47" s="624">
        <v>0.2</v>
      </c>
      <c r="DA47" s="636"/>
      <c r="DB47" s="636"/>
      <c r="DC47" s="637"/>
      <c r="DD47" s="627">
        <v>14150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31954410</v>
      </c>
      <c r="CS49" s="606"/>
      <c r="CT49" s="606"/>
      <c r="CU49" s="606"/>
      <c r="CV49" s="606"/>
      <c r="CW49" s="606"/>
      <c r="CX49" s="606"/>
      <c r="CY49" s="607"/>
      <c r="CZ49" s="608">
        <v>100</v>
      </c>
      <c r="DA49" s="609"/>
      <c r="DB49" s="609"/>
      <c r="DC49" s="610"/>
      <c r="DD49" s="611">
        <v>20725438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RUWCYc96qCGJeorAM8DlBaMhFbRcD1uesPR4LQhiZMHeQw5U02rJiMF9GORPvO/eDnauH4Sg5cgJWQSF05vaQ==" saltValue="QLdgG7JApLSot13A+d3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33434</v>
      </c>
      <c r="R7" s="1103"/>
      <c r="S7" s="1103"/>
      <c r="T7" s="1103"/>
      <c r="U7" s="1103"/>
      <c r="V7" s="1103">
        <v>32016</v>
      </c>
      <c r="W7" s="1103"/>
      <c r="X7" s="1103"/>
      <c r="Y7" s="1103"/>
      <c r="Z7" s="1103"/>
      <c r="AA7" s="1103">
        <f>Q7-V7</f>
        <v>1418</v>
      </c>
      <c r="AB7" s="1103"/>
      <c r="AC7" s="1103"/>
      <c r="AD7" s="1103"/>
      <c r="AE7" s="1104"/>
      <c r="AF7" s="1105">
        <v>1250</v>
      </c>
      <c r="AG7" s="1106"/>
      <c r="AH7" s="1106"/>
      <c r="AI7" s="1106"/>
      <c r="AJ7" s="1107"/>
      <c r="AK7" s="1108">
        <v>825</v>
      </c>
      <c r="AL7" s="1109"/>
      <c r="AM7" s="1109"/>
      <c r="AN7" s="1109"/>
      <c r="AO7" s="1109"/>
      <c r="AP7" s="1109">
        <v>21404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33372</v>
      </c>
      <c r="R23" s="1061"/>
      <c r="S23" s="1061"/>
      <c r="T23" s="1061"/>
      <c r="U23" s="1061"/>
      <c r="V23" s="1061">
        <v>31954</v>
      </c>
      <c r="W23" s="1061"/>
      <c r="X23" s="1061"/>
      <c r="Y23" s="1061"/>
      <c r="Z23" s="1061"/>
      <c r="AA23" s="1061">
        <v>1418</v>
      </c>
      <c r="AB23" s="1061"/>
      <c r="AC23" s="1061"/>
      <c r="AD23" s="1061"/>
      <c r="AE23" s="1068"/>
      <c r="AF23" s="1069">
        <v>1250</v>
      </c>
      <c r="AG23" s="1061"/>
      <c r="AH23" s="1061"/>
      <c r="AI23" s="1061"/>
      <c r="AJ23" s="1070"/>
      <c r="AK23" s="1071"/>
      <c r="AL23" s="1072"/>
      <c r="AM23" s="1072"/>
      <c r="AN23" s="1072"/>
      <c r="AO23" s="1072"/>
      <c r="AP23" s="1061">
        <v>21404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7398</v>
      </c>
      <c r="R28" s="1051"/>
      <c r="S28" s="1051"/>
      <c r="T28" s="1051"/>
      <c r="U28" s="1051"/>
      <c r="V28" s="1051">
        <v>7271</v>
      </c>
      <c r="W28" s="1051"/>
      <c r="X28" s="1051"/>
      <c r="Y28" s="1051"/>
      <c r="Z28" s="1051"/>
      <c r="AA28" s="1051">
        <v>127</v>
      </c>
      <c r="AB28" s="1051"/>
      <c r="AC28" s="1051"/>
      <c r="AD28" s="1051"/>
      <c r="AE28" s="1052"/>
      <c r="AF28" s="1053">
        <v>127</v>
      </c>
      <c r="AG28" s="1051"/>
      <c r="AH28" s="1051"/>
      <c r="AI28" s="1051"/>
      <c r="AJ28" s="1054"/>
      <c r="AK28" s="1042">
        <v>630</v>
      </c>
      <c r="AL28" s="1043"/>
      <c r="AM28" s="1043"/>
      <c r="AN28" s="1043"/>
      <c r="AO28" s="1043"/>
      <c r="AP28" s="1043" t="s">
        <v>492</v>
      </c>
      <c r="AQ28" s="1043"/>
      <c r="AR28" s="1043"/>
      <c r="AS28" s="1043"/>
      <c r="AT28" s="1043"/>
      <c r="AU28" s="1043" t="s">
        <v>492</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6356</v>
      </c>
      <c r="R29" s="1039"/>
      <c r="S29" s="1039"/>
      <c r="T29" s="1039"/>
      <c r="U29" s="1039"/>
      <c r="V29" s="1039">
        <v>6116</v>
      </c>
      <c r="W29" s="1039"/>
      <c r="X29" s="1039"/>
      <c r="Y29" s="1039"/>
      <c r="Z29" s="1039"/>
      <c r="AA29" s="1039">
        <v>239</v>
      </c>
      <c r="AB29" s="1039"/>
      <c r="AC29" s="1039"/>
      <c r="AD29" s="1039"/>
      <c r="AE29" s="1040"/>
      <c r="AF29" s="1035">
        <v>239</v>
      </c>
      <c r="AG29" s="1036"/>
      <c r="AH29" s="1036"/>
      <c r="AI29" s="1036"/>
      <c r="AJ29" s="1037"/>
      <c r="AK29" s="980">
        <v>1011</v>
      </c>
      <c r="AL29" s="971"/>
      <c r="AM29" s="971"/>
      <c r="AN29" s="971"/>
      <c r="AO29" s="971"/>
      <c r="AP29" s="971" t="s">
        <v>492</v>
      </c>
      <c r="AQ29" s="971"/>
      <c r="AR29" s="971"/>
      <c r="AS29" s="971"/>
      <c r="AT29" s="971"/>
      <c r="AU29" s="971" t="s">
        <v>492</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842</v>
      </c>
      <c r="R30" s="1039"/>
      <c r="S30" s="1039"/>
      <c r="T30" s="1039"/>
      <c r="U30" s="1039"/>
      <c r="V30" s="1039">
        <v>839</v>
      </c>
      <c r="W30" s="1039"/>
      <c r="X30" s="1039"/>
      <c r="Y30" s="1039"/>
      <c r="Z30" s="1039"/>
      <c r="AA30" s="1039">
        <v>3</v>
      </c>
      <c r="AB30" s="1039"/>
      <c r="AC30" s="1039"/>
      <c r="AD30" s="1039"/>
      <c r="AE30" s="1040"/>
      <c r="AF30" s="1035">
        <v>3</v>
      </c>
      <c r="AG30" s="1036"/>
      <c r="AH30" s="1036"/>
      <c r="AI30" s="1036"/>
      <c r="AJ30" s="1037"/>
      <c r="AK30" s="980">
        <v>266</v>
      </c>
      <c r="AL30" s="971"/>
      <c r="AM30" s="971"/>
      <c r="AN30" s="971"/>
      <c r="AO30" s="971"/>
      <c r="AP30" s="971" t="s">
        <v>492</v>
      </c>
      <c r="AQ30" s="971"/>
      <c r="AR30" s="971"/>
      <c r="AS30" s="971"/>
      <c r="AT30" s="971"/>
      <c r="AU30" s="971" t="s">
        <v>492</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10</v>
      </c>
      <c r="R31" s="1039"/>
      <c r="S31" s="1039"/>
      <c r="T31" s="1039"/>
      <c r="U31" s="1039"/>
      <c r="V31" s="1039">
        <v>10</v>
      </c>
      <c r="W31" s="1039"/>
      <c r="X31" s="1039"/>
      <c r="Y31" s="1039"/>
      <c r="Z31" s="1039"/>
      <c r="AA31" s="1039">
        <v>0</v>
      </c>
      <c r="AB31" s="1039"/>
      <c r="AC31" s="1039"/>
      <c r="AD31" s="1039"/>
      <c r="AE31" s="1040"/>
      <c r="AF31" s="1035">
        <v>0</v>
      </c>
      <c r="AG31" s="1036"/>
      <c r="AH31" s="1036"/>
      <c r="AI31" s="1036"/>
      <c r="AJ31" s="1037"/>
      <c r="AK31" s="980" t="s">
        <v>492</v>
      </c>
      <c r="AL31" s="971"/>
      <c r="AM31" s="971"/>
      <c r="AN31" s="971"/>
      <c r="AO31" s="971"/>
      <c r="AP31" s="971" t="s">
        <v>492</v>
      </c>
      <c r="AQ31" s="971"/>
      <c r="AR31" s="971"/>
      <c r="AS31" s="971"/>
      <c r="AT31" s="971"/>
      <c r="AU31" s="971" t="s">
        <v>492</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745</v>
      </c>
      <c r="R32" s="1039"/>
      <c r="S32" s="1039"/>
      <c r="T32" s="1039"/>
      <c r="U32" s="1039"/>
      <c r="V32" s="1039">
        <v>649</v>
      </c>
      <c r="W32" s="1039"/>
      <c r="X32" s="1039"/>
      <c r="Y32" s="1039"/>
      <c r="Z32" s="1039"/>
      <c r="AA32" s="1039">
        <v>95</v>
      </c>
      <c r="AB32" s="1039"/>
      <c r="AC32" s="1039"/>
      <c r="AD32" s="1039"/>
      <c r="AE32" s="1040"/>
      <c r="AF32" s="1035">
        <v>1193</v>
      </c>
      <c r="AG32" s="1036"/>
      <c r="AH32" s="1036"/>
      <c r="AI32" s="1036"/>
      <c r="AJ32" s="1037"/>
      <c r="AK32" s="980">
        <v>33</v>
      </c>
      <c r="AL32" s="971"/>
      <c r="AM32" s="971"/>
      <c r="AN32" s="971"/>
      <c r="AO32" s="971"/>
      <c r="AP32" s="971">
        <v>3190</v>
      </c>
      <c r="AQ32" s="971"/>
      <c r="AR32" s="971"/>
      <c r="AS32" s="971"/>
      <c r="AT32" s="971"/>
      <c r="AU32" s="971">
        <v>300</v>
      </c>
      <c r="AV32" s="971"/>
      <c r="AW32" s="971"/>
      <c r="AX32" s="971"/>
      <c r="AY32" s="971"/>
      <c r="AZ32" s="1041" t="s">
        <v>492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5499</v>
      </c>
      <c r="R33" s="1039"/>
      <c r="S33" s="1039"/>
      <c r="T33" s="1039"/>
      <c r="U33" s="1039"/>
      <c r="V33" s="1039">
        <v>5451</v>
      </c>
      <c r="W33" s="1039"/>
      <c r="X33" s="1039"/>
      <c r="Y33" s="1039"/>
      <c r="Z33" s="1039"/>
      <c r="AA33" s="1039">
        <v>49</v>
      </c>
      <c r="AB33" s="1039"/>
      <c r="AC33" s="1039"/>
      <c r="AD33" s="1039"/>
      <c r="AE33" s="1040"/>
      <c r="AF33" s="1035">
        <v>1533</v>
      </c>
      <c r="AG33" s="1036"/>
      <c r="AH33" s="1036"/>
      <c r="AI33" s="1036"/>
      <c r="AJ33" s="1037"/>
      <c r="AK33" s="980">
        <v>650</v>
      </c>
      <c r="AL33" s="971"/>
      <c r="AM33" s="971"/>
      <c r="AN33" s="971"/>
      <c r="AO33" s="971"/>
      <c r="AP33" s="971">
        <v>1225</v>
      </c>
      <c r="AQ33" s="971"/>
      <c r="AR33" s="971"/>
      <c r="AS33" s="971"/>
      <c r="AT33" s="971"/>
      <c r="AU33" s="971">
        <v>756</v>
      </c>
      <c r="AV33" s="971"/>
      <c r="AW33" s="971"/>
      <c r="AX33" s="971"/>
      <c r="AY33" s="971"/>
      <c r="AZ33" s="1041" t="s">
        <v>492</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1010</v>
      </c>
      <c r="R34" s="1039"/>
      <c r="S34" s="1039"/>
      <c r="T34" s="1039"/>
      <c r="U34" s="1039"/>
      <c r="V34" s="1039">
        <v>912</v>
      </c>
      <c r="W34" s="1039"/>
      <c r="X34" s="1039"/>
      <c r="Y34" s="1039"/>
      <c r="Z34" s="1039"/>
      <c r="AA34" s="1039">
        <v>98</v>
      </c>
      <c r="AB34" s="1039"/>
      <c r="AC34" s="1039"/>
      <c r="AD34" s="1039"/>
      <c r="AE34" s="1040"/>
      <c r="AF34" s="1035">
        <v>146</v>
      </c>
      <c r="AG34" s="1036"/>
      <c r="AH34" s="1036"/>
      <c r="AI34" s="1036"/>
      <c r="AJ34" s="1037"/>
      <c r="AK34" s="980">
        <v>524</v>
      </c>
      <c r="AL34" s="971"/>
      <c r="AM34" s="971"/>
      <c r="AN34" s="971"/>
      <c r="AO34" s="971"/>
      <c r="AP34" s="971">
        <v>4835</v>
      </c>
      <c r="AQ34" s="971"/>
      <c r="AR34" s="971"/>
      <c r="AS34" s="971"/>
      <c r="AT34" s="971"/>
      <c r="AU34" s="971">
        <v>3041</v>
      </c>
      <c r="AV34" s="971"/>
      <c r="AW34" s="971"/>
      <c r="AX34" s="971"/>
      <c r="AY34" s="971"/>
      <c r="AZ34" s="1041" t="s">
        <v>492</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373</v>
      </c>
      <c r="R35" s="1039"/>
      <c r="S35" s="1039"/>
      <c r="T35" s="1039"/>
      <c r="U35" s="1039"/>
      <c r="V35" s="1039">
        <v>342</v>
      </c>
      <c r="W35" s="1039"/>
      <c r="X35" s="1039"/>
      <c r="Y35" s="1039"/>
      <c r="Z35" s="1039"/>
      <c r="AA35" s="1039">
        <v>31</v>
      </c>
      <c r="AB35" s="1039"/>
      <c r="AC35" s="1039"/>
      <c r="AD35" s="1039"/>
      <c r="AE35" s="1040"/>
      <c r="AF35" s="1035">
        <v>85</v>
      </c>
      <c r="AG35" s="1036"/>
      <c r="AH35" s="1036"/>
      <c r="AI35" s="1036"/>
      <c r="AJ35" s="1037"/>
      <c r="AK35" s="980">
        <v>226</v>
      </c>
      <c r="AL35" s="971"/>
      <c r="AM35" s="971"/>
      <c r="AN35" s="971"/>
      <c r="AO35" s="971"/>
      <c r="AP35" s="971">
        <v>3574</v>
      </c>
      <c r="AQ35" s="971"/>
      <c r="AR35" s="971"/>
      <c r="AS35" s="971"/>
      <c r="AT35" s="971"/>
      <c r="AU35" s="971">
        <v>3499</v>
      </c>
      <c r="AV35" s="971"/>
      <c r="AW35" s="971"/>
      <c r="AX35" s="971"/>
      <c r="AY35" s="971"/>
      <c r="AZ35" s="1041" t="s">
        <v>492</v>
      </c>
      <c r="BA35" s="1041"/>
      <c r="BB35" s="1041"/>
      <c r="BC35" s="1041"/>
      <c r="BD35" s="1041"/>
      <c r="BE35" s="972" t="s">
        <v>393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397</v>
      </c>
      <c r="C36" s="1031"/>
      <c r="D36" s="1031"/>
      <c r="E36" s="1031"/>
      <c r="F36" s="1031"/>
      <c r="G36" s="1031"/>
      <c r="H36" s="1031"/>
      <c r="I36" s="1031"/>
      <c r="J36" s="1031"/>
      <c r="K36" s="1031"/>
      <c r="L36" s="1031"/>
      <c r="M36" s="1031"/>
      <c r="N36" s="1031"/>
      <c r="O36" s="1031"/>
      <c r="P36" s="1032"/>
      <c r="Q36" s="1038">
        <v>184</v>
      </c>
      <c r="R36" s="1039"/>
      <c r="S36" s="1039"/>
      <c r="T36" s="1039"/>
      <c r="U36" s="1039"/>
      <c r="V36" s="1039">
        <v>181</v>
      </c>
      <c r="W36" s="1039"/>
      <c r="X36" s="1039"/>
      <c r="Y36" s="1039"/>
      <c r="Z36" s="1039"/>
      <c r="AA36" s="1039">
        <v>3</v>
      </c>
      <c r="AB36" s="1039"/>
      <c r="AC36" s="1039"/>
      <c r="AD36" s="1039"/>
      <c r="AE36" s="1040"/>
      <c r="AF36" s="1035">
        <v>33</v>
      </c>
      <c r="AG36" s="1036"/>
      <c r="AH36" s="1036"/>
      <c r="AI36" s="1036"/>
      <c r="AJ36" s="1037"/>
      <c r="AK36" s="980">
        <v>141</v>
      </c>
      <c r="AL36" s="971"/>
      <c r="AM36" s="971"/>
      <c r="AN36" s="971"/>
      <c r="AO36" s="971"/>
      <c r="AP36" s="971">
        <v>1002</v>
      </c>
      <c r="AQ36" s="971"/>
      <c r="AR36" s="971"/>
      <c r="AS36" s="971"/>
      <c r="AT36" s="971"/>
      <c r="AU36" s="971">
        <v>872</v>
      </c>
      <c r="AV36" s="971"/>
      <c r="AW36" s="971"/>
      <c r="AX36" s="971"/>
      <c r="AY36" s="971"/>
      <c r="AZ36" s="1041" t="s">
        <v>492</v>
      </c>
      <c r="BA36" s="1041"/>
      <c r="BB36" s="1041"/>
      <c r="BC36" s="1041"/>
      <c r="BD36" s="1041"/>
      <c r="BE36" s="972" t="s">
        <v>393</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398</v>
      </c>
      <c r="C37" s="1031"/>
      <c r="D37" s="1031"/>
      <c r="E37" s="1031"/>
      <c r="F37" s="1031"/>
      <c r="G37" s="1031"/>
      <c r="H37" s="1031"/>
      <c r="I37" s="1031"/>
      <c r="J37" s="1031"/>
      <c r="K37" s="1031"/>
      <c r="L37" s="1031"/>
      <c r="M37" s="1031"/>
      <c r="N37" s="1031"/>
      <c r="O37" s="1031"/>
      <c r="P37" s="1032"/>
      <c r="Q37" s="1038">
        <v>17</v>
      </c>
      <c r="R37" s="1039"/>
      <c r="S37" s="1039"/>
      <c r="T37" s="1039"/>
      <c r="U37" s="1039"/>
      <c r="V37" s="1039">
        <v>17</v>
      </c>
      <c r="W37" s="1039"/>
      <c r="X37" s="1039"/>
      <c r="Y37" s="1039"/>
      <c r="Z37" s="1039"/>
      <c r="AA37" s="1039" t="s">
        <v>492</v>
      </c>
      <c r="AB37" s="1039"/>
      <c r="AC37" s="1039"/>
      <c r="AD37" s="1039"/>
      <c r="AE37" s="1040"/>
      <c r="AF37" s="1035" t="s">
        <v>122</v>
      </c>
      <c r="AG37" s="1036"/>
      <c r="AH37" s="1036"/>
      <c r="AI37" s="1036"/>
      <c r="AJ37" s="1037"/>
      <c r="AK37" s="980">
        <v>5</v>
      </c>
      <c r="AL37" s="971"/>
      <c r="AM37" s="971"/>
      <c r="AN37" s="971"/>
      <c r="AO37" s="971"/>
      <c r="AP37" s="971" t="s">
        <v>492</v>
      </c>
      <c r="AQ37" s="971"/>
      <c r="AR37" s="971"/>
      <c r="AS37" s="971"/>
      <c r="AT37" s="971"/>
      <c r="AU37" s="971" t="s">
        <v>492</v>
      </c>
      <c r="AV37" s="971"/>
      <c r="AW37" s="971"/>
      <c r="AX37" s="971"/>
      <c r="AY37" s="971"/>
      <c r="AZ37" s="1041" t="s">
        <v>492</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3359</v>
      </c>
      <c r="AG63" s="959"/>
      <c r="AH63" s="959"/>
      <c r="AI63" s="959"/>
      <c r="AJ63" s="1022"/>
      <c r="AK63" s="1023"/>
      <c r="AL63" s="963"/>
      <c r="AM63" s="963"/>
      <c r="AN63" s="963"/>
      <c r="AO63" s="963"/>
      <c r="AP63" s="959">
        <v>13826</v>
      </c>
      <c r="AQ63" s="959"/>
      <c r="AR63" s="959"/>
      <c r="AS63" s="959"/>
      <c r="AT63" s="959"/>
      <c r="AU63" s="959">
        <v>8468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941</v>
      </c>
      <c r="R68" s="982"/>
      <c r="S68" s="982"/>
      <c r="T68" s="982"/>
      <c r="U68" s="982"/>
      <c r="V68" s="982">
        <v>903</v>
      </c>
      <c r="W68" s="982"/>
      <c r="X68" s="982"/>
      <c r="Y68" s="982"/>
      <c r="Z68" s="982"/>
      <c r="AA68" s="982">
        <v>39</v>
      </c>
      <c r="AB68" s="982"/>
      <c r="AC68" s="982"/>
      <c r="AD68" s="982"/>
      <c r="AE68" s="982"/>
      <c r="AF68" s="982">
        <v>39</v>
      </c>
      <c r="AG68" s="982"/>
      <c r="AH68" s="982"/>
      <c r="AI68" s="982"/>
      <c r="AJ68" s="982"/>
      <c r="AK68" s="982" t="s">
        <v>563</v>
      </c>
      <c r="AL68" s="982"/>
      <c r="AM68" s="982"/>
      <c r="AN68" s="982"/>
      <c r="AO68" s="982"/>
      <c r="AP68" s="982">
        <v>42</v>
      </c>
      <c r="AQ68" s="982"/>
      <c r="AR68" s="982"/>
      <c r="AS68" s="982"/>
      <c r="AT68" s="982"/>
      <c r="AU68" s="982" t="s">
        <v>492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8593</v>
      </c>
      <c r="R69" s="971"/>
      <c r="S69" s="971"/>
      <c r="T69" s="971"/>
      <c r="U69" s="971"/>
      <c r="V69" s="971">
        <v>7983</v>
      </c>
      <c r="W69" s="971"/>
      <c r="X69" s="971"/>
      <c r="Y69" s="971"/>
      <c r="Z69" s="971"/>
      <c r="AA69" s="971">
        <v>610</v>
      </c>
      <c r="AB69" s="971"/>
      <c r="AC69" s="971"/>
      <c r="AD69" s="971"/>
      <c r="AE69" s="971"/>
      <c r="AF69" s="971">
        <v>610</v>
      </c>
      <c r="AG69" s="971"/>
      <c r="AH69" s="971"/>
      <c r="AI69" s="971"/>
      <c r="AJ69" s="971"/>
      <c r="AK69" s="971">
        <v>58</v>
      </c>
      <c r="AL69" s="971"/>
      <c r="AM69" s="971"/>
      <c r="AN69" s="971"/>
      <c r="AO69" s="971"/>
      <c r="AP69" s="971" t="s">
        <v>492</v>
      </c>
      <c r="AQ69" s="971"/>
      <c r="AR69" s="971"/>
      <c r="AS69" s="971"/>
      <c r="AT69" s="971"/>
      <c r="AU69" s="971" t="s">
        <v>492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110</v>
      </c>
      <c r="R70" s="971"/>
      <c r="S70" s="971"/>
      <c r="T70" s="971"/>
      <c r="U70" s="971"/>
      <c r="V70" s="971">
        <v>93</v>
      </c>
      <c r="W70" s="971"/>
      <c r="X70" s="971"/>
      <c r="Y70" s="971"/>
      <c r="Z70" s="971"/>
      <c r="AA70" s="971">
        <v>17</v>
      </c>
      <c r="AB70" s="971"/>
      <c r="AC70" s="971"/>
      <c r="AD70" s="971"/>
      <c r="AE70" s="971"/>
      <c r="AF70" s="971">
        <v>17</v>
      </c>
      <c r="AG70" s="971"/>
      <c r="AH70" s="971"/>
      <c r="AI70" s="971"/>
      <c r="AJ70" s="971"/>
      <c r="AK70" s="971" t="s">
        <v>563</v>
      </c>
      <c r="AL70" s="971"/>
      <c r="AM70" s="971"/>
      <c r="AN70" s="971"/>
      <c r="AO70" s="971"/>
      <c r="AP70" s="971" t="s">
        <v>492</v>
      </c>
      <c r="AQ70" s="971"/>
      <c r="AR70" s="971"/>
      <c r="AS70" s="971"/>
      <c r="AT70" s="971"/>
      <c r="AU70" s="971" t="s">
        <v>492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293727</v>
      </c>
      <c r="R71" s="971"/>
      <c r="S71" s="971"/>
      <c r="T71" s="971"/>
      <c r="U71" s="971"/>
      <c r="V71" s="971">
        <v>290111</v>
      </c>
      <c r="W71" s="971"/>
      <c r="X71" s="971"/>
      <c r="Y71" s="971"/>
      <c r="Z71" s="971"/>
      <c r="AA71" s="971">
        <v>3616</v>
      </c>
      <c r="AB71" s="971"/>
      <c r="AC71" s="971"/>
      <c r="AD71" s="971"/>
      <c r="AE71" s="971"/>
      <c r="AF71" s="971">
        <v>3616</v>
      </c>
      <c r="AG71" s="971"/>
      <c r="AH71" s="971"/>
      <c r="AI71" s="971"/>
      <c r="AJ71" s="971"/>
      <c r="AK71" s="971">
        <v>27</v>
      </c>
      <c r="AL71" s="971"/>
      <c r="AM71" s="971"/>
      <c r="AN71" s="971"/>
      <c r="AO71" s="971"/>
      <c r="AP71" s="971" t="s">
        <v>492</v>
      </c>
      <c r="AQ71" s="971"/>
      <c r="AR71" s="971"/>
      <c r="AS71" s="971"/>
      <c r="AT71" s="971"/>
      <c r="AU71" s="971" t="s">
        <v>492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4282</v>
      </c>
      <c r="AG88" s="959"/>
      <c r="AH88" s="959"/>
      <c r="AI88" s="959"/>
      <c r="AJ88" s="959"/>
      <c r="AK88" s="963"/>
      <c r="AL88" s="963"/>
      <c r="AM88" s="963"/>
      <c r="AN88" s="963"/>
      <c r="AO88" s="963"/>
      <c r="AP88" s="959">
        <v>42</v>
      </c>
      <c r="AQ88" s="959"/>
      <c r="AR88" s="959"/>
      <c r="AS88" s="959"/>
      <c r="AT88" s="959"/>
      <c r="AU88" s="959" t="s">
        <v>492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2688434</v>
      </c>
      <c r="AB110" s="889"/>
      <c r="AC110" s="889"/>
      <c r="AD110" s="889"/>
      <c r="AE110" s="890"/>
      <c r="AF110" s="891">
        <v>2665337</v>
      </c>
      <c r="AG110" s="889"/>
      <c r="AH110" s="889"/>
      <c r="AI110" s="889"/>
      <c r="AJ110" s="890"/>
      <c r="AK110" s="891">
        <v>2615351</v>
      </c>
      <c r="AL110" s="889"/>
      <c r="AM110" s="889"/>
      <c r="AN110" s="889"/>
      <c r="AO110" s="890"/>
      <c r="AP110" s="892">
        <v>18.7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23896598</v>
      </c>
      <c r="BR110" s="842"/>
      <c r="BS110" s="842"/>
      <c r="BT110" s="842"/>
      <c r="BU110" s="842"/>
      <c r="BV110" s="842">
        <v>22614391</v>
      </c>
      <c r="BW110" s="842"/>
      <c r="BX110" s="842"/>
      <c r="BY110" s="842"/>
      <c r="BZ110" s="842"/>
      <c r="CA110" s="842">
        <v>21404393</v>
      </c>
      <c r="CB110" s="842"/>
      <c r="CC110" s="842"/>
      <c r="CD110" s="842"/>
      <c r="CE110" s="842"/>
      <c r="CF110" s="866">
        <v>152.9</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9975993</v>
      </c>
      <c r="BR112" s="817"/>
      <c r="BS112" s="817"/>
      <c r="BT112" s="817"/>
      <c r="BU112" s="817"/>
      <c r="BV112" s="817">
        <v>9131319</v>
      </c>
      <c r="BW112" s="817"/>
      <c r="BX112" s="817"/>
      <c r="BY112" s="817"/>
      <c r="BZ112" s="817"/>
      <c r="CA112" s="817">
        <v>8468088</v>
      </c>
      <c r="CB112" s="817"/>
      <c r="CC112" s="817"/>
      <c r="CD112" s="817"/>
      <c r="CE112" s="817"/>
      <c r="CF112" s="875">
        <v>60.5</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1044973</v>
      </c>
      <c r="AB113" s="919"/>
      <c r="AC113" s="919"/>
      <c r="AD113" s="919"/>
      <c r="AE113" s="920"/>
      <c r="AF113" s="921">
        <v>1048462</v>
      </c>
      <c r="AG113" s="919"/>
      <c r="AH113" s="919"/>
      <c r="AI113" s="919"/>
      <c r="AJ113" s="920"/>
      <c r="AK113" s="921">
        <v>985200</v>
      </c>
      <c r="AL113" s="919"/>
      <c r="AM113" s="919"/>
      <c r="AN113" s="919"/>
      <c r="AO113" s="920"/>
      <c r="AP113" s="922">
        <v>7</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44349</v>
      </c>
      <c r="BR113" s="817"/>
      <c r="BS113" s="817"/>
      <c r="BT113" s="817"/>
      <c r="BU113" s="817"/>
      <c r="BV113" s="817">
        <v>1040</v>
      </c>
      <c r="BW113" s="817"/>
      <c r="BX113" s="817"/>
      <c r="BY113" s="817"/>
      <c r="BZ113" s="817"/>
      <c r="CA113" s="817">
        <v>25919</v>
      </c>
      <c r="CB113" s="817"/>
      <c r="CC113" s="817"/>
      <c r="CD113" s="817"/>
      <c r="CE113" s="817"/>
      <c r="CF113" s="875">
        <v>0.2</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36637</v>
      </c>
      <c r="AB114" s="780"/>
      <c r="AC114" s="780"/>
      <c r="AD114" s="780"/>
      <c r="AE114" s="781"/>
      <c r="AF114" s="782">
        <v>30423</v>
      </c>
      <c r="AG114" s="780"/>
      <c r="AH114" s="780"/>
      <c r="AI114" s="780"/>
      <c r="AJ114" s="781"/>
      <c r="AK114" s="782">
        <v>6</v>
      </c>
      <c r="AL114" s="780"/>
      <c r="AM114" s="780"/>
      <c r="AN114" s="780"/>
      <c r="AO114" s="781"/>
      <c r="AP114" s="824">
        <v>0</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4656419</v>
      </c>
      <c r="BR114" s="817"/>
      <c r="BS114" s="817"/>
      <c r="BT114" s="817"/>
      <c r="BU114" s="817"/>
      <c r="BV114" s="817">
        <v>4504973</v>
      </c>
      <c r="BW114" s="817"/>
      <c r="BX114" s="817"/>
      <c r="BY114" s="817"/>
      <c r="BZ114" s="817"/>
      <c r="CA114" s="817">
        <v>4432515</v>
      </c>
      <c r="CB114" s="817"/>
      <c r="CC114" s="817"/>
      <c r="CD114" s="817"/>
      <c r="CE114" s="817"/>
      <c r="CF114" s="875">
        <v>31.7</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29107</v>
      </c>
      <c r="AB115" s="919"/>
      <c r="AC115" s="919"/>
      <c r="AD115" s="919"/>
      <c r="AE115" s="920"/>
      <c r="AF115" s="921">
        <v>23967</v>
      </c>
      <c r="AG115" s="919"/>
      <c r="AH115" s="919"/>
      <c r="AI115" s="919"/>
      <c r="AJ115" s="920"/>
      <c r="AK115" s="921">
        <v>23431</v>
      </c>
      <c r="AL115" s="919"/>
      <c r="AM115" s="919"/>
      <c r="AN115" s="919"/>
      <c r="AO115" s="920"/>
      <c r="AP115" s="922">
        <v>0.2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3799151</v>
      </c>
      <c r="AB117" s="903"/>
      <c r="AC117" s="903"/>
      <c r="AD117" s="903"/>
      <c r="AE117" s="904"/>
      <c r="AF117" s="905">
        <v>3768189</v>
      </c>
      <c r="AG117" s="903"/>
      <c r="AH117" s="903"/>
      <c r="AI117" s="903"/>
      <c r="AJ117" s="904"/>
      <c r="AK117" s="905">
        <v>3623988</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38573359</v>
      </c>
      <c r="BR119" s="845"/>
      <c r="BS119" s="845"/>
      <c r="BT119" s="845"/>
      <c r="BU119" s="845"/>
      <c r="BV119" s="845">
        <v>36251723</v>
      </c>
      <c r="BW119" s="845"/>
      <c r="BX119" s="845"/>
      <c r="BY119" s="845"/>
      <c r="BZ119" s="845"/>
      <c r="CA119" s="845">
        <v>34330915</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15848623</v>
      </c>
      <c r="BR120" s="842"/>
      <c r="BS120" s="842"/>
      <c r="BT120" s="842"/>
      <c r="BU120" s="842"/>
      <c r="BV120" s="842">
        <v>16352893</v>
      </c>
      <c r="BW120" s="842"/>
      <c r="BX120" s="842"/>
      <c r="BY120" s="842"/>
      <c r="BZ120" s="842"/>
      <c r="CA120" s="842">
        <v>17672344</v>
      </c>
      <c r="CB120" s="842"/>
      <c r="CC120" s="842"/>
      <c r="CD120" s="842"/>
      <c r="CE120" s="842"/>
      <c r="CF120" s="866">
        <v>126.2</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3586998</v>
      </c>
      <c r="DH120" s="842"/>
      <c r="DI120" s="842"/>
      <c r="DJ120" s="842"/>
      <c r="DK120" s="842"/>
      <c r="DL120" s="842">
        <v>3568616</v>
      </c>
      <c r="DM120" s="842"/>
      <c r="DN120" s="842"/>
      <c r="DO120" s="842"/>
      <c r="DP120" s="842"/>
      <c r="DQ120" s="842">
        <v>3498984</v>
      </c>
      <c r="DR120" s="842"/>
      <c r="DS120" s="842"/>
      <c r="DT120" s="842"/>
      <c r="DU120" s="842"/>
      <c r="DV120" s="843">
        <v>25</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1186429</v>
      </c>
      <c r="BR121" s="817"/>
      <c r="BS121" s="817"/>
      <c r="BT121" s="817"/>
      <c r="BU121" s="817"/>
      <c r="BV121" s="817">
        <v>1142999</v>
      </c>
      <c r="BW121" s="817"/>
      <c r="BX121" s="817"/>
      <c r="BY121" s="817"/>
      <c r="BZ121" s="817"/>
      <c r="CA121" s="817">
        <v>1075164</v>
      </c>
      <c r="CB121" s="817"/>
      <c r="CC121" s="817"/>
      <c r="CD121" s="817"/>
      <c r="CE121" s="817"/>
      <c r="CF121" s="875">
        <v>7.7</v>
      </c>
      <c r="CG121" s="876"/>
      <c r="CH121" s="876"/>
      <c r="CI121" s="876"/>
      <c r="CJ121" s="876"/>
      <c r="CK121" s="869"/>
      <c r="CL121" s="855"/>
      <c r="CM121" s="855"/>
      <c r="CN121" s="855"/>
      <c r="CO121" s="856"/>
      <c r="CP121" s="835" t="s">
        <v>453</v>
      </c>
      <c r="CQ121" s="836"/>
      <c r="CR121" s="836"/>
      <c r="CS121" s="836"/>
      <c r="CT121" s="836"/>
      <c r="CU121" s="836"/>
      <c r="CV121" s="836"/>
      <c r="CW121" s="836"/>
      <c r="CX121" s="836"/>
      <c r="CY121" s="836"/>
      <c r="CZ121" s="836"/>
      <c r="DA121" s="836"/>
      <c r="DB121" s="836"/>
      <c r="DC121" s="836"/>
      <c r="DD121" s="836"/>
      <c r="DE121" s="836"/>
      <c r="DF121" s="837"/>
      <c r="DG121" s="816">
        <v>3925062</v>
      </c>
      <c r="DH121" s="817"/>
      <c r="DI121" s="817"/>
      <c r="DJ121" s="817"/>
      <c r="DK121" s="817"/>
      <c r="DL121" s="817">
        <v>3441026</v>
      </c>
      <c r="DM121" s="817"/>
      <c r="DN121" s="817"/>
      <c r="DO121" s="817"/>
      <c r="DP121" s="817"/>
      <c r="DQ121" s="817">
        <v>3041057</v>
      </c>
      <c r="DR121" s="817"/>
      <c r="DS121" s="817"/>
      <c r="DT121" s="817"/>
      <c r="DU121" s="817"/>
      <c r="DV121" s="794">
        <v>21.7</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25686270</v>
      </c>
      <c r="BR122" s="845"/>
      <c r="BS122" s="845"/>
      <c r="BT122" s="845"/>
      <c r="BU122" s="845"/>
      <c r="BV122" s="845">
        <v>24255812</v>
      </c>
      <c r="BW122" s="845"/>
      <c r="BX122" s="845"/>
      <c r="BY122" s="845"/>
      <c r="BZ122" s="845"/>
      <c r="CA122" s="845">
        <v>22788184</v>
      </c>
      <c r="CB122" s="845"/>
      <c r="CC122" s="845"/>
      <c r="CD122" s="845"/>
      <c r="CE122" s="845"/>
      <c r="CF122" s="846">
        <v>162.69999999999999</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1124139</v>
      </c>
      <c r="DH122" s="817"/>
      <c r="DI122" s="817"/>
      <c r="DJ122" s="817"/>
      <c r="DK122" s="817"/>
      <c r="DL122" s="817">
        <v>992818</v>
      </c>
      <c r="DM122" s="817"/>
      <c r="DN122" s="817"/>
      <c r="DO122" s="817"/>
      <c r="DP122" s="817"/>
      <c r="DQ122" s="817">
        <v>872096</v>
      </c>
      <c r="DR122" s="817"/>
      <c r="DS122" s="817"/>
      <c r="DT122" s="817"/>
      <c r="DU122" s="817"/>
      <c r="DV122" s="794">
        <v>6.2</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42721322</v>
      </c>
      <c r="BR123" s="833"/>
      <c r="BS123" s="833"/>
      <c r="BT123" s="833"/>
      <c r="BU123" s="833"/>
      <c r="BV123" s="833">
        <v>41751704</v>
      </c>
      <c r="BW123" s="833"/>
      <c r="BX123" s="833"/>
      <c r="BY123" s="833"/>
      <c r="BZ123" s="833"/>
      <c r="CA123" s="833">
        <v>41535692</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1035479</v>
      </c>
      <c r="DH123" s="780"/>
      <c r="DI123" s="780"/>
      <c r="DJ123" s="780"/>
      <c r="DK123" s="781"/>
      <c r="DL123" s="782">
        <v>829832</v>
      </c>
      <c r="DM123" s="780"/>
      <c r="DN123" s="780"/>
      <c r="DO123" s="780"/>
      <c r="DP123" s="781"/>
      <c r="DQ123" s="782">
        <v>756115</v>
      </c>
      <c r="DR123" s="780"/>
      <c r="DS123" s="780"/>
      <c r="DT123" s="780"/>
      <c r="DU123" s="781"/>
      <c r="DV123" s="824">
        <v>5.4</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304315</v>
      </c>
      <c r="DH124" s="764"/>
      <c r="DI124" s="764"/>
      <c r="DJ124" s="764"/>
      <c r="DK124" s="765"/>
      <c r="DL124" s="766">
        <v>299027</v>
      </c>
      <c r="DM124" s="764"/>
      <c r="DN124" s="764"/>
      <c r="DO124" s="764"/>
      <c r="DP124" s="765"/>
      <c r="DQ124" s="766">
        <v>299836</v>
      </c>
      <c r="DR124" s="764"/>
      <c r="DS124" s="764"/>
      <c r="DT124" s="764"/>
      <c r="DU124" s="765"/>
      <c r="DV124" s="848">
        <v>2.1</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29107</v>
      </c>
      <c r="AB127" s="780"/>
      <c r="AC127" s="780"/>
      <c r="AD127" s="780"/>
      <c r="AE127" s="781"/>
      <c r="AF127" s="782">
        <v>23967</v>
      </c>
      <c r="AG127" s="780"/>
      <c r="AH127" s="780"/>
      <c r="AI127" s="780"/>
      <c r="AJ127" s="781"/>
      <c r="AK127" s="782">
        <v>23431</v>
      </c>
      <c r="AL127" s="780"/>
      <c r="AM127" s="780"/>
      <c r="AN127" s="780"/>
      <c r="AO127" s="781"/>
      <c r="AP127" s="824">
        <v>0.2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168228</v>
      </c>
      <c r="AB128" s="801"/>
      <c r="AC128" s="801"/>
      <c r="AD128" s="801"/>
      <c r="AE128" s="802"/>
      <c r="AF128" s="803">
        <v>170650</v>
      </c>
      <c r="AG128" s="801"/>
      <c r="AH128" s="801"/>
      <c r="AI128" s="801"/>
      <c r="AJ128" s="802"/>
      <c r="AK128" s="803">
        <v>150185</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12.68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16615215</v>
      </c>
      <c r="AB129" s="780"/>
      <c r="AC129" s="780"/>
      <c r="AD129" s="780"/>
      <c r="AE129" s="781"/>
      <c r="AF129" s="782">
        <v>16303809</v>
      </c>
      <c r="AG129" s="780"/>
      <c r="AH129" s="780"/>
      <c r="AI129" s="780"/>
      <c r="AJ129" s="781"/>
      <c r="AK129" s="782">
        <v>16427201</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17.68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2555139</v>
      </c>
      <c r="AB130" s="780"/>
      <c r="AC130" s="780"/>
      <c r="AD130" s="780"/>
      <c r="AE130" s="781"/>
      <c r="AF130" s="782">
        <v>2546735</v>
      </c>
      <c r="AG130" s="780"/>
      <c r="AH130" s="780"/>
      <c r="AI130" s="780"/>
      <c r="AJ130" s="781"/>
      <c r="AK130" s="782">
        <v>2424284</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14060076</v>
      </c>
      <c r="AB131" s="764"/>
      <c r="AC131" s="764"/>
      <c r="AD131" s="764"/>
      <c r="AE131" s="765"/>
      <c r="AF131" s="766">
        <v>13757074</v>
      </c>
      <c r="AG131" s="764"/>
      <c r="AH131" s="764"/>
      <c r="AI131" s="764"/>
      <c r="AJ131" s="765"/>
      <c r="AK131" s="766">
        <v>14002917</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7.6513384420000001</v>
      </c>
      <c r="AB132" s="745"/>
      <c r="AC132" s="745"/>
      <c r="AD132" s="745"/>
      <c r="AE132" s="746"/>
      <c r="AF132" s="747">
        <v>7.6382812219999998</v>
      </c>
      <c r="AG132" s="745"/>
      <c r="AH132" s="745"/>
      <c r="AI132" s="745"/>
      <c r="AJ132" s="746"/>
      <c r="AK132" s="747">
        <v>7.4950026479999998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7.7</v>
      </c>
      <c r="AB133" s="724"/>
      <c r="AC133" s="724"/>
      <c r="AD133" s="724"/>
      <c r="AE133" s="725"/>
      <c r="AF133" s="723">
        <v>7.6</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35g2J5mTdEfIzxWrR63nfJOM5LwAyeirmsJic1dSkXK+oidwI3CbBfu/F9QYTzfqm1UUkgvwiSettjEcI/OHQ==" saltValue="DIh9bSvr5+lAzVWTOOt8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20" zoomScaleNormal="85" zoomScaleSheetLayoutView="12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NepWXAXyx63Bey3gcY3KhnOVUaC7LxYnDVikpLXbRWifHvX15utwB3fKKH3zbWfeFusa+ykPrxDHds4dbn2eA==" saltValue="09pIy+x+Wp57UDrV2NzU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Jg+jPu4uGI4mM3edNvFx7KWCHEc7iGVLJ2OWXVQJhVnrLPkv7T1LOGUasY7gUquw0n/yK7qzcA1tkva6rPmQ==" saltValue="VK2w71nAfYsP3kEd0sj8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5301934</v>
      </c>
      <c r="AP9" s="281">
        <v>102388</v>
      </c>
      <c r="AQ9" s="282">
        <v>88459</v>
      </c>
      <c r="AR9" s="283">
        <v>15.7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76148</v>
      </c>
      <c r="AP10" s="284">
        <v>1471</v>
      </c>
      <c r="AQ10" s="285">
        <v>6814</v>
      </c>
      <c r="AR10" s="286">
        <v>-78.400000000000006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t="s">
        <v>492</v>
      </c>
      <c r="AP11" s="284" t="s">
        <v>492</v>
      </c>
      <c r="AQ11" s="285">
        <v>1610</v>
      </c>
      <c r="AR11" s="286" t="s">
        <v>492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492</v>
      </c>
      <c r="AP12" s="284" t="s">
        <v>492</v>
      </c>
      <c r="AQ12" s="285">
        <v>24</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193061</v>
      </c>
      <c r="AP13" s="284">
        <v>3728</v>
      </c>
      <c r="AQ13" s="285">
        <v>3854</v>
      </c>
      <c r="AR13" s="286">
        <v>-3.3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302035</v>
      </c>
      <c r="AP14" s="284">
        <v>5833</v>
      </c>
      <c r="AQ14" s="285">
        <v>1979</v>
      </c>
      <c r="AR14" s="286">
        <v>194.7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-488867</v>
      </c>
      <c r="AP15" s="284">
        <v>-9441</v>
      </c>
      <c r="AQ15" s="285">
        <v>-5062</v>
      </c>
      <c r="AR15" s="286">
        <v>86.5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5384311</v>
      </c>
      <c r="AP16" s="284">
        <v>103978</v>
      </c>
      <c r="AQ16" s="285">
        <v>97678</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10.66</v>
      </c>
      <c r="AP21" s="298">
        <v>8.7899999999999991</v>
      </c>
      <c r="AQ21" s="299">
        <v>1.87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98</v>
      </c>
      <c r="AP22" s="303">
        <v>97.7</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2615351</v>
      </c>
      <c r="AP32" s="312">
        <v>50506</v>
      </c>
      <c r="AQ32" s="313">
        <v>63215</v>
      </c>
      <c r="AR32" s="314">
        <v>-20.100000000000001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492</v>
      </c>
      <c r="AP34" s="312" t="s">
        <v>492</v>
      </c>
      <c r="AQ34" s="313">
        <v>3</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985200</v>
      </c>
      <c r="AP35" s="312">
        <v>19026</v>
      </c>
      <c r="AQ35" s="313">
        <v>15084</v>
      </c>
      <c r="AR35" s="314">
        <v>26.1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6</v>
      </c>
      <c r="AP36" s="312">
        <v>0</v>
      </c>
      <c r="AQ36" s="313">
        <v>1958</v>
      </c>
      <c r="AR36" s="314">
        <v>-100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23431</v>
      </c>
      <c r="AP37" s="312">
        <v>452</v>
      </c>
      <c r="AQ37" s="313">
        <v>529</v>
      </c>
      <c r="AR37" s="314">
        <v>-14.6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492</v>
      </c>
      <c r="AP38" s="315" t="s">
        <v>492</v>
      </c>
      <c r="AQ38" s="316">
        <v>2</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-150185</v>
      </c>
      <c r="AP39" s="312">
        <v>-2900</v>
      </c>
      <c r="AQ39" s="313">
        <v>-3177</v>
      </c>
      <c r="AR39" s="314">
        <v>-8.6999999999999993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-2424284</v>
      </c>
      <c r="AP40" s="312">
        <v>-46816</v>
      </c>
      <c r="AQ40" s="313">
        <v>-54547</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1049519</v>
      </c>
      <c r="AP41" s="312">
        <v>20268</v>
      </c>
      <c r="AQ41" s="313">
        <v>23067</v>
      </c>
      <c r="AR41" s="314">
        <v>-12.1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4523280</v>
      </c>
      <c r="AN51" s="334">
        <v>84628</v>
      </c>
      <c r="AO51" s="335">
        <v>98.3</v>
      </c>
      <c r="AP51" s="336">
        <v>70166</v>
      </c>
      <c r="AQ51" s="337">
        <v>1.4</v>
      </c>
      <c r="AR51" s="338">
        <v>96.9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2047431</v>
      </c>
      <c r="AN52" s="342">
        <v>38306</v>
      </c>
      <c r="AO52" s="343">
        <v>37.299999999999997</v>
      </c>
      <c r="AP52" s="344">
        <v>36115</v>
      </c>
      <c r="AQ52" s="345">
        <v>-6.2</v>
      </c>
      <c r="AR52" s="346">
        <v>43.5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5257651</v>
      </c>
      <c r="AN53" s="334">
        <v>99020</v>
      </c>
      <c r="AO53" s="335">
        <v>17</v>
      </c>
      <c r="AP53" s="336">
        <v>70329</v>
      </c>
      <c r="AQ53" s="337">
        <v>0.2</v>
      </c>
      <c r="AR53" s="338">
        <v>16.8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2978346</v>
      </c>
      <c r="AN54" s="342">
        <v>56093</v>
      </c>
      <c r="AO54" s="343">
        <v>46.4</v>
      </c>
      <c r="AP54" s="344">
        <v>39403</v>
      </c>
      <c r="AQ54" s="345">
        <v>9.1</v>
      </c>
      <c r="AR54" s="346">
        <v>37.299999999999997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3999889</v>
      </c>
      <c r="AN55" s="334">
        <v>75977</v>
      </c>
      <c r="AO55" s="335">
        <v>-23.3</v>
      </c>
      <c r="AP55" s="336">
        <v>71871</v>
      </c>
      <c r="AQ55" s="337">
        <v>2.2000000000000002</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2493597</v>
      </c>
      <c r="AN56" s="342">
        <v>47365</v>
      </c>
      <c r="AO56" s="343">
        <v>-15.6</v>
      </c>
      <c r="AP56" s="344">
        <v>38232</v>
      </c>
      <c r="AQ56" s="345">
        <v>-3</v>
      </c>
      <c r="AR56" s="346">
        <v>-12.6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3337840</v>
      </c>
      <c r="AN57" s="334">
        <v>63954</v>
      </c>
      <c r="AO57" s="335">
        <v>-15.8</v>
      </c>
      <c r="AP57" s="336">
        <v>71807</v>
      </c>
      <c r="AQ57" s="337">
        <v>-0.1</v>
      </c>
      <c r="AR57" s="338">
        <v>-15.7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1492779</v>
      </c>
      <c r="AN58" s="342">
        <v>28602</v>
      </c>
      <c r="AO58" s="343">
        <v>-39.6</v>
      </c>
      <c r="AP58" s="344">
        <v>37333</v>
      </c>
      <c r="AQ58" s="345">
        <v>-2.4</v>
      </c>
      <c r="AR58" s="346">
        <v>-37.200000000000003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4179860</v>
      </c>
      <c r="AN59" s="334">
        <v>80719</v>
      </c>
      <c r="AO59" s="335">
        <v>26.2</v>
      </c>
      <c r="AP59" s="336">
        <v>80821</v>
      </c>
      <c r="AQ59" s="337">
        <v>12.6</v>
      </c>
      <c r="AR59" s="338">
        <v>13.6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1956859</v>
      </c>
      <c r="AN60" s="342">
        <v>37790</v>
      </c>
      <c r="AO60" s="343">
        <v>32.1</v>
      </c>
      <c r="AP60" s="344">
        <v>49586</v>
      </c>
      <c r="AQ60" s="345">
        <v>32.799999999999997</v>
      </c>
      <c r="AR60" s="346">
        <v>-0.7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4259704</v>
      </c>
      <c r="AN61" s="349">
        <v>80860</v>
      </c>
      <c r="AO61" s="350">
        <v>20.5</v>
      </c>
      <c r="AP61" s="351">
        <v>72999</v>
      </c>
      <c r="AQ61" s="352">
        <v>3.3</v>
      </c>
      <c r="AR61" s="338">
        <v>17.2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2193802</v>
      </c>
      <c r="AN62" s="342">
        <v>41631</v>
      </c>
      <c r="AO62" s="343">
        <v>12.1</v>
      </c>
      <c r="AP62" s="344">
        <v>40134</v>
      </c>
      <c r="AQ62" s="345">
        <v>6.1</v>
      </c>
      <c r="AR62" s="346">
        <v>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DjKSle4OOW5dSFJzYdDAqXWAG1lIWrzvC1jE4dCQC77lJFjx+KuBQx/8dNiE8fDIEiCeNOWxtp+Rk9Y6IPig==" saltValue="h9FugumEOnwE9ZRTMU5B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0" spans="125:125" ht="13.5" hidden="1" customHeight="1" x14ac:dyDescent="0.15"/>
    <row r="121" spans="125:125" ht="13.5" hidden="1" customHeight="1" x14ac:dyDescent="0.15">
      <c r="DU121" s="259"/>
    </row>
  </sheetData>
  <sheetProtection algorithmName="SHA-512" hashValue="v9vHEdcVSGkun/84O51PJtlbwLYGHv0+9kHg4h80kr0DPFgsH0byy3nSrQEGZrBFKpVrYfJiTCmnXTwzIGI+mg==" saltValue="bTt2ymY9WJ+oWOPZMe3y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Ih83kmvrHTd6N9H5YgTePJOFSD0OFQAHOBspD7bWSb7biEnqEUg0RBiv4oLC4+LvA1sIAsOclC+QSa6EDNrD+Q==" saltValue="MhDyDw0TSNK4yhnxIW2K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52.47</v>
      </c>
      <c r="G47" s="12">
        <v>49</v>
      </c>
      <c r="H47" s="12">
        <v>47.23</v>
      </c>
      <c r="I47" s="12">
        <v>46.91</v>
      </c>
      <c r="J47" s="13">
        <v>48.91</v>
      </c>
    </row>
    <row r="48" spans="2:10" ht="57.75" customHeight="1" x14ac:dyDescent="0.15">
      <c r="B48" s="14"/>
      <c r="C48" s="1141" t="s">
        <v>4</v>
      </c>
      <c r="D48" s="1141"/>
      <c r="E48" s="1142"/>
      <c r="F48" s="15">
        <v>4.55</v>
      </c>
      <c r="G48" s="16">
        <v>4.99</v>
      </c>
      <c r="H48" s="16">
        <v>8.23</v>
      </c>
      <c r="I48" s="16">
        <v>8.86</v>
      </c>
      <c r="J48" s="17">
        <v>7.61</v>
      </c>
    </row>
    <row r="49" spans="2:10" ht="57.75" customHeight="1" thickBot="1" x14ac:dyDescent="0.2">
      <c r="B49" s="18"/>
      <c r="C49" s="1143" t="s">
        <v>5</v>
      </c>
      <c r="D49" s="1143"/>
      <c r="E49" s="1144"/>
      <c r="F49" s="19" t="s">
        <v>536</v>
      </c>
      <c r="G49" s="20" t="s">
        <v>537</v>
      </c>
      <c r="H49" s="20">
        <v>3.43</v>
      </c>
      <c r="I49" s="20" t="s">
        <v>538</v>
      </c>
      <c r="J49" s="21">
        <v>1.17</v>
      </c>
    </row>
    <row r="50" spans="2:10" x14ac:dyDescent="0.15"/>
  </sheetData>
  <sheetProtection algorithmName="SHA-512" hashValue="w3jSxL8wBFmnU/tvDrNjGi0WDAm2Cuh23rHeoxPGlicXKjhQoZVTaJXPtkAG7cTDRWeRg9jQOpn6SrZS5rvA+g==" saltValue="jGkrjEGoNR9M6O81pAL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539</v>
      </c>
      <c r="D34" s="1151"/>
      <c r="E34" s="1152"/>
      <c r="F34" s="32">
        <v>4.25</v>
      </c>
      <c r="G34" s="33">
        <v>6.25</v>
      </c>
      <c r="H34" s="33">
        <v>10.38</v>
      </c>
      <c r="I34" s="33">
        <v>15.07</v>
      </c>
      <c r="J34" s="34">
        <v>9.33</v>
      </c>
      <c r="K34" s="22"/>
      <c r="L34" s="22"/>
      <c r="M34" s="22"/>
      <c r="N34" s="22"/>
      <c r="O34" s="22"/>
      <c r="P34" s="22"/>
    </row>
    <row r="35" spans="1:16" ht="39" customHeight="1" x14ac:dyDescent="0.15">
      <c r="A35" s="22"/>
      <c r="B35" s="35"/>
      <c r="C35" s="1145" t="s">
        <v>540</v>
      </c>
      <c r="D35" s="1146"/>
      <c r="E35" s="1147"/>
      <c r="F35" s="36">
        <v>4.54</v>
      </c>
      <c r="G35" s="37">
        <v>4.99</v>
      </c>
      <c r="H35" s="37">
        <v>8.2200000000000006</v>
      </c>
      <c r="I35" s="37">
        <v>8.85</v>
      </c>
      <c r="J35" s="38">
        <v>7.6</v>
      </c>
      <c r="K35" s="22"/>
      <c r="L35" s="22"/>
      <c r="M35" s="22"/>
      <c r="N35" s="22"/>
      <c r="O35" s="22"/>
      <c r="P35" s="22"/>
    </row>
    <row r="36" spans="1:16" ht="39" customHeight="1" x14ac:dyDescent="0.15">
      <c r="A36" s="22"/>
      <c r="B36" s="35"/>
      <c r="C36" s="1145" t="s">
        <v>541</v>
      </c>
      <c r="D36" s="1146"/>
      <c r="E36" s="1147"/>
      <c r="F36" s="36">
        <v>6.42</v>
      </c>
      <c r="G36" s="37">
        <v>6.7</v>
      </c>
      <c r="H36" s="37">
        <v>6.81</v>
      </c>
      <c r="I36" s="37">
        <v>7.12</v>
      </c>
      <c r="J36" s="38">
        <v>7.25</v>
      </c>
      <c r="K36" s="22"/>
      <c r="L36" s="22"/>
      <c r="M36" s="22"/>
      <c r="N36" s="22"/>
      <c r="O36" s="22"/>
      <c r="P36" s="22"/>
    </row>
    <row r="37" spans="1:16" ht="39" customHeight="1" x14ac:dyDescent="0.15">
      <c r="A37" s="22"/>
      <c r="B37" s="35"/>
      <c r="C37" s="1145" t="s">
        <v>542</v>
      </c>
      <c r="D37" s="1146"/>
      <c r="E37" s="1147"/>
      <c r="F37" s="36">
        <v>1</v>
      </c>
      <c r="G37" s="37">
        <v>0.74</v>
      </c>
      <c r="H37" s="37">
        <v>1.1499999999999999</v>
      </c>
      <c r="I37" s="37">
        <v>1.43</v>
      </c>
      <c r="J37" s="38">
        <v>1.45</v>
      </c>
      <c r="K37" s="22"/>
      <c r="L37" s="22"/>
      <c r="M37" s="22"/>
      <c r="N37" s="22"/>
      <c r="O37" s="22"/>
      <c r="P37" s="22"/>
    </row>
    <row r="38" spans="1:16" ht="39" customHeight="1" x14ac:dyDescent="0.15">
      <c r="A38" s="22"/>
      <c r="B38" s="35"/>
      <c r="C38" s="1145" t="s">
        <v>543</v>
      </c>
      <c r="D38" s="1146"/>
      <c r="E38" s="1147"/>
      <c r="F38" s="36" t="s">
        <v>492</v>
      </c>
      <c r="G38" s="37">
        <v>0.92</v>
      </c>
      <c r="H38" s="37">
        <v>0.87</v>
      </c>
      <c r="I38" s="37">
        <v>0.81</v>
      </c>
      <c r="J38" s="38">
        <v>0.88</v>
      </c>
      <c r="K38" s="22"/>
      <c r="L38" s="22"/>
      <c r="M38" s="22"/>
      <c r="N38" s="22"/>
      <c r="O38" s="22"/>
      <c r="P38" s="22"/>
    </row>
    <row r="39" spans="1:16" ht="39" customHeight="1" x14ac:dyDescent="0.15">
      <c r="A39" s="22"/>
      <c r="B39" s="35"/>
      <c r="C39" s="1145" t="s">
        <v>544</v>
      </c>
      <c r="D39" s="1146"/>
      <c r="E39" s="1147"/>
      <c r="F39" s="36">
        <v>0.15</v>
      </c>
      <c r="G39" s="37">
        <v>0.05</v>
      </c>
      <c r="H39" s="37">
        <v>1.04</v>
      </c>
      <c r="I39" s="37">
        <v>0.82</v>
      </c>
      <c r="J39" s="38">
        <v>0.77</v>
      </c>
      <c r="K39" s="22"/>
      <c r="L39" s="22"/>
      <c r="M39" s="22"/>
      <c r="N39" s="22"/>
      <c r="O39" s="22"/>
      <c r="P39" s="22"/>
    </row>
    <row r="40" spans="1:16" ht="39" customHeight="1" x14ac:dyDescent="0.15">
      <c r="A40" s="22"/>
      <c r="B40" s="35"/>
      <c r="C40" s="1145" t="s">
        <v>545</v>
      </c>
      <c r="D40" s="1146"/>
      <c r="E40" s="1147"/>
      <c r="F40" s="36" t="s">
        <v>492</v>
      </c>
      <c r="G40" s="37">
        <v>0.37</v>
      </c>
      <c r="H40" s="37">
        <v>0.45</v>
      </c>
      <c r="I40" s="37">
        <v>0.44</v>
      </c>
      <c r="J40" s="38">
        <v>0.51</v>
      </c>
      <c r="K40" s="22"/>
      <c r="L40" s="22"/>
      <c r="M40" s="22"/>
      <c r="N40" s="22"/>
      <c r="O40" s="22"/>
      <c r="P40" s="22"/>
    </row>
    <row r="41" spans="1:16" ht="39" customHeight="1" x14ac:dyDescent="0.15">
      <c r="A41" s="22"/>
      <c r="B41" s="35"/>
      <c r="C41" s="1145" t="s">
        <v>546</v>
      </c>
      <c r="D41" s="1146"/>
      <c r="E41" s="1147"/>
      <c r="F41" s="36" t="s">
        <v>492</v>
      </c>
      <c r="G41" s="37">
        <v>0.24</v>
      </c>
      <c r="H41" s="37">
        <v>0.14000000000000001</v>
      </c>
      <c r="I41" s="37">
        <v>0.11</v>
      </c>
      <c r="J41" s="38">
        <v>0.2</v>
      </c>
      <c r="K41" s="22"/>
      <c r="L41" s="22"/>
      <c r="M41" s="22"/>
      <c r="N41" s="22"/>
      <c r="O41" s="22"/>
      <c r="P41" s="22"/>
    </row>
    <row r="42" spans="1:16" ht="39" customHeight="1" x14ac:dyDescent="0.15">
      <c r="A42" s="22"/>
      <c r="B42" s="39"/>
      <c r="C42" s="1145" t="s">
        <v>547</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548</v>
      </c>
      <c r="D43" s="1149"/>
      <c r="E43" s="1150"/>
      <c r="F43" s="41">
        <v>0.47</v>
      </c>
      <c r="G43" s="42">
        <v>0.08</v>
      </c>
      <c r="H43" s="42">
        <v>7.0000000000000007E-2</v>
      </c>
      <c r="I43" s="42">
        <v>0.03</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8qAzJuHUXW4tZLXPYMXHDC5FgJwSGJ8xfEmLziG3VOXZZbPjVjtmTdxFTiG1UuJdSLnMhga9tgTiqO9g3Xiow==" saltValue="vK2CRwSRFyp29jdlYWe3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2576</v>
      </c>
      <c r="L45" s="60">
        <v>2575</v>
      </c>
      <c r="M45" s="60">
        <v>2688</v>
      </c>
      <c r="N45" s="60">
        <v>2665</v>
      </c>
      <c r="O45" s="61">
        <v>2615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1056</v>
      </c>
      <c r="L48" s="64">
        <v>1045</v>
      </c>
      <c r="M48" s="64">
        <v>1045</v>
      </c>
      <c r="N48" s="64">
        <v>1048</v>
      </c>
      <c r="O48" s="65">
        <v>985</v>
      </c>
      <c r="P48" s="48"/>
      <c r="Q48" s="48"/>
      <c r="R48" s="48"/>
      <c r="S48" s="48"/>
      <c r="T48" s="48"/>
      <c r="U48" s="48"/>
    </row>
    <row r="49" spans="1:21" ht="30.75" customHeight="1" x14ac:dyDescent="0.15">
      <c r="A49" s="48"/>
      <c r="B49" s="1178"/>
      <c r="C49" s="1179"/>
      <c r="D49" s="62"/>
      <c r="E49" s="1155" t="s">
        <v>14</v>
      </c>
      <c r="F49" s="1155"/>
      <c r="G49" s="1155"/>
      <c r="H49" s="1155"/>
      <c r="I49" s="1155"/>
      <c r="J49" s="1156"/>
      <c r="K49" s="63">
        <v>47</v>
      </c>
      <c r="L49" s="64">
        <v>41</v>
      </c>
      <c r="M49" s="64">
        <v>37</v>
      </c>
      <c r="N49" s="64">
        <v>30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v>45</v>
      </c>
      <c r="L50" s="64">
        <v>38</v>
      </c>
      <c r="M50" s="64">
        <v>29</v>
      </c>
      <c r="N50" s="64">
        <v>24</v>
      </c>
      <c r="O50" s="65">
        <v>23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2659</v>
      </c>
      <c r="L52" s="64">
        <v>2663</v>
      </c>
      <c r="M52" s="64">
        <v>2723</v>
      </c>
      <c r="N52" s="64">
        <v>2718</v>
      </c>
      <c r="O52" s="65">
        <v>2574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1065</v>
      </c>
      <c r="L53" s="69">
        <v>1036</v>
      </c>
      <c r="M53" s="69">
        <v>1076</v>
      </c>
      <c r="N53" s="69">
        <v>1049</v>
      </c>
      <c r="O53" s="70">
        <v>1049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zCQGDeKjFSHK6n9SLbQuCFz/ytUvNA+4AenD0wC8QXixWHblJ/gnRYPeaYsM+YVfMw5A+AbDEPoSFI4HYjNqw==" saltValue="SugIkWPkyEM98e5/WbtA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24118</v>
      </c>
      <c r="J41" s="356">
        <v>24704</v>
      </c>
      <c r="K41" s="356">
        <v>23897</v>
      </c>
      <c r="L41" s="356">
        <v>22614</v>
      </c>
      <c r="M41" s="357">
        <v>21404</v>
      </c>
    </row>
    <row r="42" spans="2:13" ht="27.75" customHeight="1" x14ac:dyDescent="0.15">
      <c r="B42" s="1186"/>
      <c r="C42" s="1187"/>
      <c r="D42" s="106"/>
      <c r="E42" s="1190" t="s">
        <v>32</v>
      </c>
      <c r="F42" s="1190"/>
      <c r="G42" s="1190"/>
      <c r="H42" s="1191"/>
      <c r="I42" s="358" t="s">
        <v>492</v>
      </c>
      <c r="J42" s="359" t="s">
        <v>492</v>
      </c>
      <c r="K42" s="359" t="s">
        <v>492</v>
      </c>
      <c r="L42" s="359" t="s">
        <v>492</v>
      </c>
      <c r="M42" s="360" t="s">
        <v>492</v>
      </c>
    </row>
    <row r="43" spans="2:13" ht="27.75" customHeight="1" x14ac:dyDescent="0.15">
      <c r="B43" s="1186"/>
      <c r="C43" s="1187"/>
      <c r="D43" s="106"/>
      <c r="E43" s="1190" t="s">
        <v>33</v>
      </c>
      <c r="F43" s="1190"/>
      <c r="G43" s="1190"/>
      <c r="H43" s="1191"/>
      <c r="I43" s="358">
        <v>11642</v>
      </c>
      <c r="J43" s="359">
        <v>10987</v>
      </c>
      <c r="K43" s="359">
        <v>9976</v>
      </c>
      <c r="L43" s="359">
        <v>9131</v>
      </c>
      <c r="M43" s="360">
        <v>8468</v>
      </c>
    </row>
    <row r="44" spans="2:13" ht="27.75" customHeight="1" x14ac:dyDescent="0.15">
      <c r="B44" s="1186"/>
      <c r="C44" s="1187"/>
      <c r="D44" s="106"/>
      <c r="E44" s="1190" t="s">
        <v>34</v>
      </c>
      <c r="F44" s="1190"/>
      <c r="G44" s="1190"/>
      <c r="H44" s="1191"/>
      <c r="I44" s="358">
        <v>164</v>
      </c>
      <c r="J44" s="359">
        <v>95</v>
      </c>
      <c r="K44" s="359">
        <v>44</v>
      </c>
      <c r="L44" s="359">
        <v>1</v>
      </c>
      <c r="M44" s="360">
        <v>26</v>
      </c>
    </row>
    <row r="45" spans="2:13" ht="27.75" customHeight="1" x14ac:dyDescent="0.15">
      <c r="B45" s="1186"/>
      <c r="C45" s="1187"/>
      <c r="D45" s="106"/>
      <c r="E45" s="1190" t="s">
        <v>35</v>
      </c>
      <c r="F45" s="1190"/>
      <c r="G45" s="1190"/>
      <c r="H45" s="1191"/>
      <c r="I45" s="358">
        <v>5060</v>
      </c>
      <c r="J45" s="359">
        <v>4814</v>
      </c>
      <c r="K45" s="359">
        <v>4656</v>
      </c>
      <c r="L45" s="359">
        <v>4505</v>
      </c>
      <c r="M45" s="360">
        <v>4433</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16426</v>
      </c>
      <c r="J50" s="359">
        <v>15367</v>
      </c>
      <c r="K50" s="359">
        <v>15849</v>
      </c>
      <c r="L50" s="359">
        <v>16353</v>
      </c>
      <c r="M50" s="360">
        <v>17672</v>
      </c>
    </row>
    <row r="51" spans="2:13" ht="27.75" customHeight="1" x14ac:dyDescent="0.15">
      <c r="B51" s="1186"/>
      <c r="C51" s="1187"/>
      <c r="D51" s="106"/>
      <c r="E51" s="1190" t="s">
        <v>42</v>
      </c>
      <c r="F51" s="1190"/>
      <c r="G51" s="1190"/>
      <c r="H51" s="1191"/>
      <c r="I51" s="358">
        <v>1376</v>
      </c>
      <c r="J51" s="359">
        <v>1278</v>
      </c>
      <c r="K51" s="359">
        <v>1186</v>
      </c>
      <c r="L51" s="359">
        <v>1143</v>
      </c>
      <c r="M51" s="360">
        <v>1075</v>
      </c>
    </row>
    <row r="52" spans="2:13" ht="27.75" customHeight="1" x14ac:dyDescent="0.15">
      <c r="B52" s="1188"/>
      <c r="C52" s="1189"/>
      <c r="D52" s="106"/>
      <c r="E52" s="1190" t="s">
        <v>43</v>
      </c>
      <c r="F52" s="1190"/>
      <c r="G52" s="1190"/>
      <c r="H52" s="1191"/>
      <c r="I52" s="358">
        <v>26517</v>
      </c>
      <c r="J52" s="359">
        <v>26584</v>
      </c>
      <c r="K52" s="359">
        <v>25686</v>
      </c>
      <c r="L52" s="359">
        <v>24256</v>
      </c>
      <c r="M52" s="360">
        <v>22788</v>
      </c>
    </row>
    <row r="53" spans="2:13" ht="27.75" customHeight="1" thickBot="1" x14ac:dyDescent="0.2">
      <c r="B53" s="1192" t="s">
        <v>19</v>
      </c>
      <c r="C53" s="1193"/>
      <c r="D53" s="110"/>
      <c r="E53" s="1194" t="s">
        <v>44</v>
      </c>
      <c r="F53" s="1194"/>
      <c r="G53" s="1194"/>
      <c r="H53" s="1195"/>
      <c r="I53" s="361">
        <v>-3335</v>
      </c>
      <c r="J53" s="362">
        <v>-2628</v>
      </c>
      <c r="K53" s="362">
        <v>-4148</v>
      </c>
      <c r="L53" s="362">
        <v>-5500</v>
      </c>
      <c r="M53" s="363">
        <v>-7205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HYGD2WNwd0vv83dwfIOgFrZCd5T0jluyewNoveIBPUMpSMm99Cmpul+v6FrNouS76vmHW6QoBoijvIFG8Jj9A==" saltValue="BJQxc/7Sa/rOFEj7rFRc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7847</v>
      </c>
      <c r="G55" s="122">
        <v>7648</v>
      </c>
      <c r="H55" s="123">
        <v>8034</v>
      </c>
    </row>
    <row r="56" spans="2:8" ht="52.5" customHeight="1" x14ac:dyDescent="0.15">
      <c r="B56" s="124"/>
      <c r="C56" s="1213" t="s">
        <v>47</v>
      </c>
      <c r="D56" s="1213"/>
      <c r="E56" s="1214"/>
      <c r="F56" s="125">
        <v>2973</v>
      </c>
      <c r="G56" s="125">
        <v>2973</v>
      </c>
      <c r="H56" s="126">
        <v>3038</v>
      </c>
    </row>
    <row r="57" spans="2:8" ht="53.25" customHeight="1" x14ac:dyDescent="0.15">
      <c r="B57" s="124"/>
      <c r="C57" s="1215" t="s">
        <v>48</v>
      </c>
      <c r="D57" s="1215"/>
      <c r="E57" s="1216"/>
      <c r="F57" s="127">
        <v>6168</v>
      </c>
      <c r="G57" s="127">
        <v>6622</v>
      </c>
      <c r="H57" s="128">
        <v>7313</v>
      </c>
    </row>
    <row r="58" spans="2:8" ht="45.75" customHeight="1" x14ac:dyDescent="0.15">
      <c r="B58" s="129"/>
      <c r="C58" s="1203" t="s">
        <v>554</v>
      </c>
      <c r="D58" s="1204"/>
      <c r="E58" s="1205"/>
      <c r="F58" s="130">
        <v>2590</v>
      </c>
      <c r="G58" s="130">
        <v>2572</v>
      </c>
      <c r="H58" s="131">
        <v>2556</v>
      </c>
    </row>
    <row r="59" spans="2:8" ht="45.75" customHeight="1" x14ac:dyDescent="0.15">
      <c r="B59" s="129"/>
      <c r="C59" s="1203" t="s">
        <v>555</v>
      </c>
      <c r="D59" s="1204"/>
      <c r="E59" s="1205"/>
      <c r="F59" s="130">
        <v>1367</v>
      </c>
      <c r="G59" s="130">
        <v>1893</v>
      </c>
      <c r="H59" s="131">
        <v>2424</v>
      </c>
    </row>
    <row r="60" spans="2:8" ht="45.75" customHeight="1" x14ac:dyDescent="0.15">
      <c r="B60" s="129"/>
      <c r="C60" s="1203" t="s">
        <v>556</v>
      </c>
      <c r="D60" s="1204"/>
      <c r="E60" s="1205"/>
      <c r="F60" s="130">
        <v>741</v>
      </c>
      <c r="G60" s="130">
        <v>741</v>
      </c>
      <c r="H60" s="131">
        <v>741</v>
      </c>
    </row>
    <row r="61" spans="2:8" ht="45.75" customHeight="1" x14ac:dyDescent="0.15">
      <c r="B61" s="129"/>
      <c r="C61" s="1203" t="s">
        <v>557</v>
      </c>
      <c r="D61" s="1204"/>
      <c r="E61" s="1205"/>
      <c r="F61" s="130">
        <v>600</v>
      </c>
      <c r="G61" s="130">
        <v>600</v>
      </c>
      <c r="H61" s="131">
        <v>600</v>
      </c>
    </row>
    <row r="62" spans="2:8" ht="45.75" customHeight="1" thickBot="1" x14ac:dyDescent="0.2">
      <c r="B62" s="132"/>
      <c r="C62" s="1206" t="s">
        <v>558</v>
      </c>
      <c r="D62" s="1207"/>
      <c r="E62" s="1208"/>
      <c r="F62" s="133">
        <v>389</v>
      </c>
      <c r="G62" s="133">
        <v>430</v>
      </c>
      <c r="H62" s="134">
        <v>554</v>
      </c>
    </row>
    <row r="63" spans="2:8" ht="52.5" customHeight="1" thickBot="1" x14ac:dyDescent="0.2">
      <c r="B63" s="135"/>
      <c r="C63" s="1209" t="s">
        <v>49</v>
      </c>
      <c r="D63" s="1209"/>
      <c r="E63" s="1210"/>
      <c r="F63" s="136">
        <v>16988</v>
      </c>
      <c r="G63" s="136">
        <v>17243</v>
      </c>
      <c r="H63" s="137">
        <v>18384</v>
      </c>
    </row>
    <row r="64" spans="2:8" x14ac:dyDescent="0.15"/>
  </sheetData>
  <sheetProtection algorithmName="SHA-512" hashValue="Gx9Z7HO7/1zjTu2UJ2VqhXyHDa5p9fM+KLdJTm0P2aEAUd00RZLYnftOw0Fy9MJZVhuh40iQznKhnNBlKUD7bg==" saltValue="RhnM8ax2Qv6lmlWozM6r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84628</v>
      </c>
      <c r="E3" s="156"/>
      <c r="F3" s="157">
        <v>70166</v>
      </c>
      <c r="G3" s="158"/>
      <c r="H3" s="159"/>
    </row>
    <row r="4" spans="1:8" x14ac:dyDescent="0.15">
      <c r="A4" s="160"/>
      <c r="B4" s="161"/>
      <c r="C4" s="162"/>
      <c r="D4" s="163">
        <v>38306</v>
      </c>
      <c r="E4" s="164"/>
      <c r="F4" s="165">
        <v>36115</v>
      </c>
      <c r="G4" s="166"/>
      <c r="H4" s="167"/>
    </row>
    <row r="5" spans="1:8" x14ac:dyDescent="0.15">
      <c r="A5" s="148" t="s">
        <v>525</v>
      </c>
      <c r="B5" s="153"/>
      <c r="C5" s="154"/>
      <c r="D5" s="155">
        <v>99020</v>
      </c>
      <c r="E5" s="156"/>
      <c r="F5" s="157">
        <v>70329</v>
      </c>
      <c r="G5" s="158"/>
      <c r="H5" s="159"/>
    </row>
    <row r="6" spans="1:8" x14ac:dyDescent="0.15">
      <c r="A6" s="160"/>
      <c r="B6" s="161"/>
      <c r="C6" s="162"/>
      <c r="D6" s="163">
        <v>56093</v>
      </c>
      <c r="E6" s="164"/>
      <c r="F6" s="165">
        <v>39403</v>
      </c>
      <c r="G6" s="166"/>
      <c r="H6" s="167"/>
    </row>
    <row r="7" spans="1:8" x14ac:dyDescent="0.15">
      <c r="A7" s="148" t="s">
        <v>526</v>
      </c>
      <c r="B7" s="153"/>
      <c r="C7" s="154"/>
      <c r="D7" s="155">
        <v>75977</v>
      </c>
      <c r="E7" s="156"/>
      <c r="F7" s="157">
        <v>71871</v>
      </c>
      <c r="G7" s="158"/>
      <c r="H7" s="159"/>
    </row>
    <row r="8" spans="1:8" x14ac:dyDescent="0.15">
      <c r="A8" s="160"/>
      <c r="B8" s="161"/>
      <c r="C8" s="162"/>
      <c r="D8" s="163">
        <v>47365</v>
      </c>
      <c r="E8" s="164"/>
      <c r="F8" s="165">
        <v>38232</v>
      </c>
      <c r="G8" s="166"/>
      <c r="H8" s="167"/>
    </row>
    <row r="9" spans="1:8" x14ac:dyDescent="0.15">
      <c r="A9" s="148" t="s">
        <v>527</v>
      </c>
      <c r="B9" s="153"/>
      <c r="C9" s="154"/>
      <c r="D9" s="155">
        <v>63954</v>
      </c>
      <c r="E9" s="156"/>
      <c r="F9" s="157">
        <v>71807</v>
      </c>
      <c r="G9" s="158"/>
      <c r="H9" s="159"/>
    </row>
    <row r="10" spans="1:8" x14ac:dyDescent="0.15">
      <c r="A10" s="160"/>
      <c r="B10" s="161"/>
      <c r="C10" s="162"/>
      <c r="D10" s="163">
        <v>28602</v>
      </c>
      <c r="E10" s="164"/>
      <c r="F10" s="165">
        <v>37333</v>
      </c>
      <c r="G10" s="166"/>
      <c r="H10" s="167"/>
    </row>
    <row r="11" spans="1:8" x14ac:dyDescent="0.15">
      <c r="A11" s="148" t="s">
        <v>528</v>
      </c>
      <c r="B11" s="153"/>
      <c r="C11" s="154"/>
      <c r="D11" s="155">
        <v>80719</v>
      </c>
      <c r="E11" s="156"/>
      <c r="F11" s="157">
        <v>80821</v>
      </c>
      <c r="G11" s="158"/>
      <c r="H11" s="159"/>
    </row>
    <row r="12" spans="1:8" x14ac:dyDescent="0.15">
      <c r="A12" s="160"/>
      <c r="B12" s="161"/>
      <c r="C12" s="168"/>
      <c r="D12" s="163">
        <v>37790</v>
      </c>
      <c r="E12" s="164"/>
      <c r="F12" s="165">
        <v>49586</v>
      </c>
      <c r="G12" s="166"/>
      <c r="H12" s="167"/>
    </row>
    <row r="13" spans="1:8" x14ac:dyDescent="0.15">
      <c r="A13" s="148"/>
      <c r="B13" s="153"/>
      <c r="C13" s="169"/>
      <c r="D13" s="170">
        <v>80860</v>
      </c>
      <c r="E13" s="171"/>
      <c r="F13" s="172">
        <v>72999</v>
      </c>
      <c r="G13" s="173"/>
      <c r="H13" s="159"/>
    </row>
    <row r="14" spans="1:8" x14ac:dyDescent="0.15">
      <c r="A14" s="160"/>
      <c r="B14" s="161"/>
      <c r="C14" s="162"/>
      <c r="D14" s="163">
        <v>41631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4.55</v>
      </c>
      <c r="C19" s="174">
        <f>ROUND(VALUE(SUBSTITUTE(実質収支比率等に係る経年分析!G$48,"▲","-")),2)</f>
        <v>4.99</v>
      </c>
      <c r="D19" s="174">
        <f>ROUND(VALUE(SUBSTITUTE(実質収支比率等に係る経年分析!H$48,"▲","-")),2)</f>
        <v>8.23</v>
      </c>
      <c r="E19" s="174">
        <f>ROUND(VALUE(SUBSTITUTE(実質収支比率等に係る経年分析!I$48,"▲","-")),2)</f>
        <v>8.86</v>
      </c>
      <c r="F19" s="174">
        <f>ROUND(VALUE(SUBSTITUTE(実質収支比率等に係る経年分析!J$48,"▲","-")),2)</f>
        <v>7.61</v>
      </c>
    </row>
    <row r="20" spans="1:11" x14ac:dyDescent="0.15">
      <c r="A20" s="174" t="s">
        <v>53</v>
      </c>
      <c r="B20" s="174">
        <f>ROUND(VALUE(SUBSTITUTE(実質収支比率等に係る経年分析!F$47,"▲","-")),2)</f>
        <v>52.47</v>
      </c>
      <c r="C20" s="174">
        <f>ROUND(VALUE(SUBSTITUTE(実質収支比率等に係る経年分析!G$47,"▲","-")),2)</f>
        <v>49</v>
      </c>
      <c r="D20" s="174">
        <f>ROUND(VALUE(SUBSTITUTE(実質収支比率等に係る経年分析!H$47,"▲","-")),2)</f>
        <v>47.23</v>
      </c>
      <c r="E20" s="174">
        <f>ROUND(VALUE(SUBSTITUTE(実質収支比率等に係る経年分析!I$47,"▲","-")),2)</f>
        <v>46.91</v>
      </c>
      <c r="F20" s="174">
        <f>ROUND(VALUE(SUBSTITUTE(実質収支比率等に係る経年分析!J$47,"▲","-")),2)</f>
        <v>48.91</v>
      </c>
    </row>
    <row r="21" spans="1:11" x14ac:dyDescent="0.15">
      <c r="A21" s="174" t="s">
        <v>54</v>
      </c>
      <c r="B21" s="174">
        <f>IF(ISNUMBER(VALUE(SUBSTITUTE(実質収支比率等に係る経年分析!F$49,"▲","-"))),ROUND(VALUE(SUBSTITUTE(実質収支比率等に係る経年分析!F$49,"▲","-")),2),NA())</f>
        <v>-2.92</v>
      </c>
      <c r="C21" s="174">
        <f>IF(ISNUMBER(VALUE(SUBSTITUTE(実質収支比率等に係る経年分析!G$49,"▲","-"))),ROUND(VALUE(SUBSTITUTE(実質収支比率等に係る経年分析!G$49,"▲","-")),2),NA())</f>
        <v>-1.96</v>
      </c>
      <c r="D21" s="174">
        <f>IF(ISNUMBER(VALUE(SUBSTITUTE(実質収支比率等に係る経年分析!H$49,"▲","-"))),ROUND(VALUE(SUBSTITUTE(実質収支比率等に係る経年分析!H$49,"▲","-")),2),NA())</f>
        <v>3.43</v>
      </c>
      <c r="E21" s="174">
        <f>IF(ISNUMBER(VALUE(SUBSTITUTE(実質収支比率等に係る経年分析!I$49,"▲","-"))),ROUND(VALUE(SUBSTITUTE(実質収支比率等に係る経年分析!I$49,"▲","-")),2),NA())</f>
        <v>-0.75</v>
      </c>
      <c r="F21" s="174">
        <f>IF(ISNUMBER(VALUE(SUBSTITUTE(実質収支比率等に係る経年分析!J$49,"▲","-"))),ROUND(VALUE(SUBSTITUTE(実質収支比率等に係る経年分析!J$49,"▲","-")),2),NA())</f>
        <v>1.17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下水道事業会計（農業集落排水事業）</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0.14000000000000001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下水道事業会計（特定環境保全公共下水道事業）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0.77</v>
      </c>
    </row>
    <row r="32" spans="1:11" x14ac:dyDescent="0.15">
      <c r="A32" s="175" t="str">
        <f>IF(連結実質赤字比率に係る赤字・黒字の構成分析!C$38="",NA(),連結実質赤字比率に係る赤字・黒字の構成分析!C$38)</f>
        <v>下水道事業会計（公共下水道事業）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1.45</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2659</v>
      </c>
      <c r="E42" s="176"/>
      <c r="F42" s="176"/>
      <c r="G42" s="176">
        <f>'実質公債費比率（分子）の構造'!L$52</f>
        <v>2663</v>
      </c>
      <c r="H42" s="176"/>
      <c r="I42" s="176"/>
      <c r="J42" s="176">
        <f>'実質公債費比率（分子）の構造'!M$52</f>
        <v>2723</v>
      </c>
      <c r="K42" s="176"/>
      <c r="L42" s="176"/>
      <c r="M42" s="176">
        <f>'実質公債費比率（分子）の構造'!N$52</f>
        <v>2718</v>
      </c>
      <c r="N42" s="176"/>
      <c r="O42" s="176"/>
      <c r="P42" s="176">
        <f>'実質公債費比率（分子）の構造'!O$52</f>
        <v>2574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45</v>
      </c>
      <c r="C44" s="176"/>
      <c r="D44" s="176"/>
      <c r="E44" s="176">
        <f>'実質公債費比率（分子）の構造'!L$50</f>
        <v>38</v>
      </c>
      <c r="F44" s="176"/>
      <c r="G44" s="176"/>
      <c r="H44" s="176">
        <f>'実質公債費比率（分子）の構造'!M$50</f>
        <v>29</v>
      </c>
      <c r="I44" s="176"/>
      <c r="J44" s="176"/>
      <c r="K44" s="176">
        <f>'実質公債費比率（分子）の構造'!N$50</f>
        <v>24</v>
      </c>
      <c r="L44" s="176"/>
      <c r="M44" s="176"/>
      <c r="N44" s="176">
        <f>'実質公債費比率（分子）の構造'!O$50</f>
        <v>23</v>
      </c>
      <c r="O44" s="176"/>
      <c r="P44" s="176"/>
    </row>
    <row r="45" spans="1:16" x14ac:dyDescent="0.15">
      <c r="A45" s="176" t="s">
        <v>63</v>
      </c>
      <c r="B45" s="176">
        <f>'実質公債費比率（分子）の構造'!K$49</f>
        <v>47</v>
      </c>
      <c r="C45" s="176"/>
      <c r="D45" s="176"/>
      <c r="E45" s="176">
        <f>'実質公債費比率（分子）の構造'!L$49</f>
        <v>41</v>
      </c>
      <c r="F45" s="176"/>
      <c r="G45" s="176"/>
      <c r="H45" s="176">
        <f>'実質公債費比率（分子）の構造'!M$49</f>
        <v>37</v>
      </c>
      <c r="I45" s="176"/>
      <c r="J45" s="176"/>
      <c r="K45" s="176">
        <f>'実質公債費比率（分子）の構造'!N$49</f>
        <v>30</v>
      </c>
      <c r="L45" s="176"/>
      <c r="M45" s="176"/>
      <c r="N45" s="176">
        <f>'実質公債費比率（分子）の構造'!O$49</f>
        <v>0</v>
      </c>
      <c r="O45" s="176"/>
      <c r="P45" s="176"/>
    </row>
    <row r="46" spans="1:16" x14ac:dyDescent="0.15">
      <c r="A46" s="176" t="s">
        <v>64</v>
      </c>
      <c r="B46" s="176">
        <f>'実質公債費比率（分子）の構造'!K$48</f>
        <v>1056</v>
      </c>
      <c r="C46" s="176"/>
      <c r="D46" s="176"/>
      <c r="E46" s="176">
        <f>'実質公債費比率（分子）の構造'!L$48</f>
        <v>1045</v>
      </c>
      <c r="F46" s="176"/>
      <c r="G46" s="176"/>
      <c r="H46" s="176">
        <f>'実質公債費比率（分子）の構造'!M$48</f>
        <v>1045</v>
      </c>
      <c r="I46" s="176"/>
      <c r="J46" s="176"/>
      <c r="K46" s="176">
        <f>'実質公債費比率（分子）の構造'!N$48</f>
        <v>1048</v>
      </c>
      <c r="L46" s="176"/>
      <c r="M46" s="176"/>
      <c r="N46" s="176">
        <f>'実質公債費比率（分子）の構造'!O$48</f>
        <v>985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2576</v>
      </c>
      <c r="C49" s="176"/>
      <c r="D49" s="176"/>
      <c r="E49" s="176">
        <f>'実質公債費比率（分子）の構造'!L$45</f>
        <v>2575</v>
      </c>
      <c r="F49" s="176"/>
      <c r="G49" s="176"/>
      <c r="H49" s="176">
        <f>'実質公債費比率（分子）の構造'!M$45</f>
        <v>2688</v>
      </c>
      <c r="I49" s="176"/>
      <c r="J49" s="176"/>
      <c r="K49" s="176">
        <f>'実質公債費比率（分子）の構造'!N$45</f>
        <v>2665</v>
      </c>
      <c r="L49" s="176"/>
      <c r="M49" s="176"/>
      <c r="N49" s="176">
        <f>'実質公債費比率（分子）の構造'!O$45</f>
        <v>2615</v>
      </c>
      <c r="O49" s="176"/>
      <c r="P49" s="176"/>
    </row>
    <row r="50" spans="1:16" x14ac:dyDescent="0.15">
      <c r="A50" s="176" t="s">
        <v>67</v>
      </c>
      <c r="B50" s="176" t="e">
        <f>NA()</f>
        <v>#N/A</v>
      </c>
      <c r="C50" s="176">
        <f>IF(ISNUMBER('実質公債費比率（分子）の構造'!K$53),'実質公債費比率（分子）の構造'!K$53,NA())</f>
        <v>1065</v>
      </c>
      <c r="D50" s="176" t="e">
        <f>NA()</f>
        <v>#N/A</v>
      </c>
      <c r="E50" s="176" t="e">
        <f>NA()</f>
        <v>#N/A</v>
      </c>
      <c r="F50" s="176">
        <f>IF(ISNUMBER('実質公債費比率（分子）の構造'!L$53),'実質公債費比率（分子）の構造'!L$53,NA())</f>
        <v>1036</v>
      </c>
      <c r="G50" s="176" t="e">
        <f>NA()</f>
        <v>#N/A</v>
      </c>
      <c r="H50" s="176" t="e">
        <f>NA()</f>
        <v>#N/A</v>
      </c>
      <c r="I50" s="176">
        <f>IF(ISNUMBER('実質公債費比率（分子）の構造'!M$53),'実質公債費比率（分子）の構造'!M$53,NA())</f>
        <v>1076</v>
      </c>
      <c r="J50" s="176" t="e">
        <f>NA()</f>
        <v>#N/A</v>
      </c>
      <c r="K50" s="176" t="e">
        <f>NA()</f>
        <v>#N/A</v>
      </c>
      <c r="L50" s="176">
        <f>IF(ISNUMBER('実質公債費比率（分子）の構造'!N$53),'実質公債費比率（分子）の構造'!N$53,NA())</f>
        <v>1049</v>
      </c>
      <c r="M50" s="176" t="e">
        <f>NA()</f>
        <v>#N/A</v>
      </c>
      <c r="N50" s="176" t="e">
        <f>NA()</f>
        <v>#N/A</v>
      </c>
      <c r="O50" s="176">
        <f>IF(ISNUMBER('実質公債費比率（分子）の構造'!O$53),'実質公債費比率（分子）の構造'!O$53,NA())</f>
        <v>1049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26517</v>
      </c>
      <c r="E56" s="175"/>
      <c r="F56" s="175"/>
      <c r="G56" s="175">
        <f>'将来負担比率（分子）の構造'!J$52</f>
        <v>26584</v>
      </c>
      <c r="H56" s="175"/>
      <c r="I56" s="175"/>
      <c r="J56" s="175">
        <f>'将来負担比率（分子）の構造'!K$52</f>
        <v>25686</v>
      </c>
      <c r="K56" s="175"/>
      <c r="L56" s="175"/>
      <c r="M56" s="175">
        <f>'将来負担比率（分子）の構造'!L$52</f>
        <v>24256</v>
      </c>
      <c r="N56" s="175"/>
      <c r="O56" s="175"/>
      <c r="P56" s="175">
        <f>'将来負担比率（分子）の構造'!M$52</f>
        <v>22788</v>
      </c>
    </row>
    <row r="57" spans="1:16" x14ac:dyDescent="0.15">
      <c r="A57" s="175" t="s">
        <v>42</v>
      </c>
      <c r="B57" s="175"/>
      <c r="C57" s="175"/>
      <c r="D57" s="175">
        <f>'将来負担比率（分子）の構造'!I$51</f>
        <v>1376</v>
      </c>
      <c r="E57" s="175"/>
      <c r="F57" s="175"/>
      <c r="G57" s="175">
        <f>'将来負担比率（分子）の構造'!J$51</f>
        <v>1278</v>
      </c>
      <c r="H57" s="175"/>
      <c r="I57" s="175"/>
      <c r="J57" s="175">
        <f>'将来負担比率（分子）の構造'!K$51</f>
        <v>1186</v>
      </c>
      <c r="K57" s="175"/>
      <c r="L57" s="175"/>
      <c r="M57" s="175">
        <f>'将来負担比率（分子）の構造'!L$51</f>
        <v>1143</v>
      </c>
      <c r="N57" s="175"/>
      <c r="O57" s="175"/>
      <c r="P57" s="175">
        <f>'将来負担比率（分子）の構造'!M$51</f>
        <v>1075</v>
      </c>
    </row>
    <row r="58" spans="1:16" x14ac:dyDescent="0.15">
      <c r="A58" s="175" t="s">
        <v>41</v>
      </c>
      <c r="B58" s="175"/>
      <c r="C58" s="175"/>
      <c r="D58" s="175">
        <f>'将来負担比率（分子）の構造'!I$50</f>
        <v>16426</v>
      </c>
      <c r="E58" s="175"/>
      <c r="F58" s="175"/>
      <c r="G58" s="175">
        <f>'将来負担比率（分子）の構造'!J$50</f>
        <v>15367</v>
      </c>
      <c r="H58" s="175"/>
      <c r="I58" s="175"/>
      <c r="J58" s="175">
        <f>'将来負担比率（分子）の構造'!K$50</f>
        <v>15849</v>
      </c>
      <c r="K58" s="175"/>
      <c r="L58" s="175"/>
      <c r="M58" s="175">
        <f>'将来負担比率（分子）の構造'!L$50</f>
        <v>16353</v>
      </c>
      <c r="N58" s="175"/>
      <c r="O58" s="175"/>
      <c r="P58" s="175">
        <f>'将来負担比率（分子）の構造'!M$50</f>
        <v>17672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5060</v>
      </c>
      <c r="C62" s="175"/>
      <c r="D62" s="175"/>
      <c r="E62" s="175">
        <f>'将来負担比率（分子）の構造'!J$45</f>
        <v>4814</v>
      </c>
      <c r="F62" s="175"/>
      <c r="G62" s="175"/>
      <c r="H62" s="175">
        <f>'将来負担比率（分子）の構造'!K$45</f>
        <v>4656</v>
      </c>
      <c r="I62" s="175"/>
      <c r="J62" s="175"/>
      <c r="K62" s="175">
        <f>'将来負担比率（分子）の構造'!L$45</f>
        <v>4505</v>
      </c>
      <c r="L62" s="175"/>
      <c r="M62" s="175"/>
      <c r="N62" s="175">
        <f>'将来負担比率（分子）の構造'!M$45</f>
        <v>4433</v>
      </c>
      <c r="O62" s="175"/>
      <c r="P62" s="175"/>
    </row>
    <row r="63" spans="1:16" x14ac:dyDescent="0.15">
      <c r="A63" s="175" t="s">
        <v>34</v>
      </c>
      <c r="B63" s="175">
        <f>'将来負担比率（分子）の構造'!I$44</f>
        <v>164</v>
      </c>
      <c r="C63" s="175"/>
      <c r="D63" s="175"/>
      <c r="E63" s="175">
        <f>'将来負担比率（分子）の構造'!J$44</f>
        <v>95</v>
      </c>
      <c r="F63" s="175"/>
      <c r="G63" s="175"/>
      <c r="H63" s="175">
        <f>'将来負担比率（分子）の構造'!K$44</f>
        <v>44</v>
      </c>
      <c r="I63" s="175"/>
      <c r="J63" s="175"/>
      <c r="K63" s="175">
        <f>'将来負担比率（分子）の構造'!L$44</f>
        <v>1</v>
      </c>
      <c r="L63" s="175"/>
      <c r="M63" s="175"/>
      <c r="N63" s="175">
        <f>'将来負担比率（分子）の構造'!M$44</f>
        <v>26</v>
      </c>
      <c r="O63" s="175"/>
      <c r="P63" s="175"/>
    </row>
    <row r="64" spans="1:16" x14ac:dyDescent="0.15">
      <c r="A64" s="175" t="s">
        <v>33</v>
      </c>
      <c r="B64" s="175">
        <f>'将来負担比率（分子）の構造'!I$43</f>
        <v>11642</v>
      </c>
      <c r="C64" s="175"/>
      <c r="D64" s="175"/>
      <c r="E64" s="175">
        <f>'将来負担比率（分子）の構造'!J$43</f>
        <v>10987</v>
      </c>
      <c r="F64" s="175"/>
      <c r="G64" s="175"/>
      <c r="H64" s="175">
        <f>'将来負担比率（分子）の構造'!K$43</f>
        <v>9976</v>
      </c>
      <c r="I64" s="175"/>
      <c r="J64" s="175"/>
      <c r="K64" s="175">
        <f>'将来負担比率（分子）の構造'!L$43</f>
        <v>9131</v>
      </c>
      <c r="L64" s="175"/>
      <c r="M64" s="175"/>
      <c r="N64" s="175">
        <f>'将来負担比率（分子）の構造'!M$43</f>
        <v>8468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24118</v>
      </c>
      <c r="C66" s="175"/>
      <c r="D66" s="175"/>
      <c r="E66" s="175">
        <f>'将来負担比率（分子）の構造'!J$41</f>
        <v>24704</v>
      </c>
      <c r="F66" s="175"/>
      <c r="G66" s="175"/>
      <c r="H66" s="175">
        <f>'将来負担比率（分子）の構造'!K$41</f>
        <v>23897</v>
      </c>
      <c r="I66" s="175"/>
      <c r="J66" s="175"/>
      <c r="K66" s="175">
        <f>'将来負担比率（分子）の構造'!L$41</f>
        <v>22614</v>
      </c>
      <c r="L66" s="175"/>
      <c r="M66" s="175"/>
      <c r="N66" s="175">
        <f>'将来負担比率（分子）の構造'!M$41</f>
        <v>21404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7847</v>
      </c>
      <c r="C72" s="179">
        <f>基金残高に係る経年分析!G55</f>
        <v>7648</v>
      </c>
      <c r="D72" s="179">
        <f>基金残高に係る経年分析!H55</f>
        <v>8034</v>
      </c>
    </row>
    <row r="73" spans="1:16" x14ac:dyDescent="0.15">
      <c r="A73" s="178" t="s">
        <v>74</v>
      </c>
      <c r="B73" s="179">
        <f>基金残高に係る経年分析!F56</f>
        <v>2973</v>
      </c>
      <c r="C73" s="179">
        <f>基金残高に係る経年分析!G56</f>
        <v>2973</v>
      </c>
      <c r="D73" s="179">
        <f>基金残高に係る経年分析!H56</f>
        <v>3038</v>
      </c>
    </row>
    <row r="74" spans="1:16" x14ac:dyDescent="0.15">
      <c r="A74" s="178" t="s">
        <v>75</v>
      </c>
      <c r="B74" s="179">
        <f>基金残高に係る経年分析!F57</f>
        <v>6168</v>
      </c>
      <c r="C74" s="179">
        <f>基金残高に係る経年分析!G57</f>
        <v>6622</v>
      </c>
      <c r="D74" s="179">
        <f>基金残高に係る経年分析!H57</f>
        <v>7313</v>
      </c>
    </row>
  </sheetData>
  <sheetProtection algorithmName="SHA-512" hashValue="7kmTWOQRjs+WZZcBYmXQJGjVG+ha7PZHzx2MfoF03GOmQhRFNXIviWbyHd0Az5ODu+S2v9qX4Mo+yClLmZnvFg==" saltValue="zSFpeNCqa5lMsnpvZ++a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2025-03-11T09:43:55Z</cp:lastPrinted>
  <dcterms:created xsi:type="dcterms:W3CDTF">2025-02-19T05:33:19Z</dcterms:created>
  <dcterms:modified xsi:type="dcterms:W3CDTF">2025-03-24T00:57:06Z</dcterms:modified>
  <cp:category/>
</cp:coreProperties>
</file>