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【05管理納税係】\■令和５年度税務統計書\01 担当者別原稿まとめ（ここで作業してください！）\HP掲載用\EXCEL\"/>
    </mc:Choice>
  </mc:AlternateContent>
  <xr:revisionPtr revIDLastSave="0" documentId="13_ncr:1_{E2FB5905-2D10-4557-AA25-18EA8FA3BB68}" xr6:coauthVersionLast="36" xr6:coauthVersionMax="36" xr10:uidLastSave="{00000000-0000-0000-0000-000000000000}"/>
  <bookViews>
    <workbookView xWindow="0" yWindow="0" windowWidth="19200" windowHeight="10820" xr2:uid="{00000000-000D-0000-FFFF-FFFF00000000}"/>
  </bookViews>
  <sheets>
    <sheet name="1 県税予算決算対比" sheetId="1" r:id="rId1"/>
  </sheets>
  <definedNames>
    <definedName name="_xlnm.Print_Area" localSheetId="0">'1 県税予算決算対比'!$A$1:$J$31</definedName>
  </definedNames>
  <calcPr calcId="191029"/>
</workbook>
</file>

<file path=xl/calcChain.xml><?xml version="1.0" encoding="utf-8"?>
<calcChain xmlns="http://schemas.openxmlformats.org/spreadsheetml/2006/main">
  <c r="A1" i="1" l="1"/>
  <c r="F29" i="1" l="1"/>
  <c r="F6" i="1"/>
  <c r="F10" i="1"/>
  <c r="F20" i="1"/>
  <c r="E20" i="1" l="1"/>
  <c r="D10" i="1"/>
  <c r="E10" i="1" l="1"/>
  <c r="G28" i="1" l="1"/>
  <c r="G12" i="1" l="1"/>
  <c r="G9" i="1"/>
  <c r="G8" i="1"/>
  <c r="G7" i="1"/>
  <c r="D20" i="1"/>
  <c r="G6" i="1" l="1"/>
  <c r="D6" i="1"/>
  <c r="H21" i="1"/>
  <c r="G21" i="1"/>
  <c r="G22" i="1"/>
  <c r="H22" i="1"/>
  <c r="D29" i="1" l="1"/>
  <c r="G20" i="1"/>
  <c r="H20" i="1"/>
  <c r="I7" i="1" l="1"/>
  <c r="I15" i="1"/>
  <c r="I28" i="1"/>
  <c r="I22" i="1"/>
  <c r="I21" i="1"/>
  <c r="I20" i="1"/>
  <c r="H26" i="1"/>
  <c r="G26" i="1"/>
  <c r="H25" i="1"/>
  <c r="G25" i="1"/>
  <c r="H24" i="1"/>
  <c r="G24" i="1"/>
  <c r="H23" i="1"/>
  <c r="G23" i="1"/>
  <c r="H19" i="1"/>
  <c r="G19" i="1"/>
  <c r="H18" i="1"/>
  <c r="G18" i="1"/>
  <c r="H17" i="1"/>
  <c r="G17" i="1"/>
  <c r="H16" i="1"/>
  <c r="G16" i="1"/>
  <c r="H15" i="1"/>
  <c r="G15" i="1"/>
  <c r="H14" i="1"/>
  <c r="G14" i="1"/>
  <c r="H12" i="1"/>
  <c r="H11" i="1"/>
  <c r="G11" i="1"/>
  <c r="H9" i="1"/>
  <c r="H8" i="1"/>
  <c r="H7" i="1"/>
  <c r="E6" i="1"/>
  <c r="E29" i="1" l="1"/>
  <c r="H29" i="1" s="1"/>
  <c r="H6" i="1"/>
  <c r="G10" i="1"/>
  <c r="G13" i="1"/>
  <c r="H13" i="1"/>
  <c r="H10" i="1"/>
  <c r="I23" i="1"/>
  <c r="I26" i="1"/>
  <c r="I17" i="1"/>
  <c r="I16" i="1"/>
  <c r="I19" i="1"/>
  <c r="I25" i="1"/>
  <c r="I9" i="1"/>
  <c r="I12" i="1"/>
  <c r="I24" i="1"/>
  <c r="I8" i="1"/>
  <c r="I11" i="1"/>
  <c r="I14" i="1"/>
  <c r="I18" i="1"/>
  <c r="G29" i="1" l="1"/>
  <c r="I10" i="1"/>
  <c r="I6" i="1"/>
  <c r="I13" i="1"/>
</calcChain>
</file>

<file path=xl/sharedStrings.xml><?xml version="1.0" encoding="utf-8"?>
<sst xmlns="http://schemas.openxmlformats.org/spreadsheetml/2006/main" count="35" uniqueCount="35">
  <si>
    <t>　（単位：千円，％）</t>
  </si>
  <si>
    <r>
      <t>区　分</t>
    </r>
    <r>
      <rPr>
        <sz val="9"/>
        <rFont val="ＭＳ 明朝"/>
        <family val="1"/>
        <charset val="128"/>
      </rPr>
      <t xml:space="preserve"> </t>
    </r>
    <phoneticPr fontId="5"/>
  </si>
  <si>
    <t>当初予算額</t>
  </si>
  <si>
    <t>最終予算額</t>
  </si>
  <si>
    <t>決　　算　　額</t>
    <phoneticPr fontId="5"/>
  </si>
  <si>
    <t xml:space="preserve"> 税　目</t>
    <phoneticPr fontId="5"/>
  </si>
  <si>
    <t>収入済額</t>
  </si>
  <si>
    <t>対予算増減額</t>
  </si>
  <si>
    <t>対予算割合</t>
  </si>
  <si>
    <t>構成比</t>
  </si>
  <si>
    <t>県 　民　 税</t>
    <phoneticPr fontId="5"/>
  </si>
  <si>
    <t>　　　個　　　　人</t>
    <phoneticPr fontId="5"/>
  </si>
  <si>
    <t>　　　法　　　　人</t>
    <phoneticPr fontId="5"/>
  </si>
  <si>
    <t>　　　利 　子　 割</t>
    <phoneticPr fontId="5"/>
  </si>
  <si>
    <t>事   業   税</t>
    <phoneticPr fontId="5"/>
  </si>
  <si>
    <t>　　　個 人 事 業 税</t>
    <rPh sb="7" eb="8">
      <t>コト</t>
    </rPh>
    <rPh sb="9" eb="10">
      <t>ギョウ</t>
    </rPh>
    <rPh sb="11" eb="12">
      <t>ゼイ</t>
    </rPh>
    <phoneticPr fontId="5"/>
  </si>
  <si>
    <t>　　　法 人 事 業 税</t>
    <rPh sb="7" eb="8">
      <t>コト</t>
    </rPh>
    <rPh sb="9" eb="10">
      <t>ギョウ</t>
    </rPh>
    <rPh sb="11" eb="12">
      <t>ゼイ</t>
    </rPh>
    <phoneticPr fontId="5"/>
  </si>
  <si>
    <t>地方消費税</t>
    <phoneticPr fontId="5"/>
  </si>
  <si>
    <t>　　　(1) 譲　渡　割</t>
    <phoneticPr fontId="5"/>
  </si>
  <si>
    <t>　　　(2) 貨　物　割</t>
    <phoneticPr fontId="5"/>
  </si>
  <si>
    <t>不動産取得税</t>
    <phoneticPr fontId="5"/>
  </si>
  <si>
    <t>県たばこ税</t>
    <phoneticPr fontId="5"/>
  </si>
  <si>
    <t>ゴルフ場利用税</t>
    <phoneticPr fontId="5"/>
  </si>
  <si>
    <t>軽油引取税</t>
    <phoneticPr fontId="5"/>
  </si>
  <si>
    <t>自動車税</t>
    <rPh sb="0" eb="4">
      <t>ジドウシャゼイ</t>
    </rPh>
    <phoneticPr fontId="5"/>
  </si>
  <si>
    <t>鉱区税</t>
    <rPh sb="0" eb="2">
      <t>コウク</t>
    </rPh>
    <rPh sb="2" eb="3">
      <t>ゼイ</t>
    </rPh>
    <phoneticPr fontId="5"/>
  </si>
  <si>
    <t>狩　猟　税</t>
    <rPh sb="0" eb="1">
      <t>シュ</t>
    </rPh>
    <phoneticPr fontId="5"/>
  </si>
  <si>
    <t>核 燃 料 税</t>
    <phoneticPr fontId="5"/>
  </si>
  <si>
    <t>産業廃棄物税</t>
    <rPh sb="0" eb="2">
      <t>サンギョウ</t>
    </rPh>
    <rPh sb="2" eb="5">
      <t>ハイキブツ</t>
    </rPh>
    <rPh sb="5" eb="6">
      <t>ゼイ</t>
    </rPh>
    <phoneticPr fontId="5"/>
  </si>
  <si>
    <t>旧軽油引取税</t>
    <rPh sb="0" eb="1">
      <t>キュウ</t>
    </rPh>
    <rPh sb="1" eb="3">
      <t>ケイユ</t>
    </rPh>
    <rPh sb="3" eb="6">
      <t>ヒキトリゼイ</t>
    </rPh>
    <phoneticPr fontId="5"/>
  </si>
  <si>
    <t>県税計</t>
    <phoneticPr fontId="5"/>
  </si>
  <si>
    <t>※　端数処理のため，合計と内訳の計は必ずしも一致しない。</t>
    <rPh sb="2" eb="4">
      <t>ハスウ</t>
    </rPh>
    <rPh sb="4" eb="6">
      <t>ショリ</t>
    </rPh>
    <rPh sb="10" eb="11">
      <t>ゴウ</t>
    </rPh>
    <rPh sb="11" eb="12">
      <t>ケイ</t>
    </rPh>
    <rPh sb="13" eb="15">
      <t>ウチワケ</t>
    </rPh>
    <rPh sb="16" eb="17">
      <t>ケイ</t>
    </rPh>
    <rPh sb="18" eb="19">
      <t>カナラ</t>
    </rPh>
    <rPh sb="22" eb="24">
      <t>イッチ</t>
    </rPh>
    <phoneticPr fontId="5"/>
  </si>
  <si>
    <t>　　　(1) 環境性能割</t>
    <rPh sb="7" eb="9">
      <t>カンキョウ</t>
    </rPh>
    <rPh sb="9" eb="11">
      <t>セイノウ</t>
    </rPh>
    <rPh sb="11" eb="12">
      <t>ワ</t>
    </rPh>
    <phoneticPr fontId="5"/>
  </si>
  <si>
    <t>　　　(2) 種　別　割</t>
    <rPh sb="7" eb="8">
      <t>シュ</t>
    </rPh>
    <rPh sb="9" eb="10">
      <t>ベツ</t>
    </rPh>
    <phoneticPr fontId="5"/>
  </si>
  <si>
    <t>旧自動車取得税</t>
    <rPh sb="0" eb="1">
      <t>キュウ</t>
    </rPh>
    <rPh sb="1" eb="4">
      <t>ジドウシャ</t>
    </rPh>
    <rPh sb="4" eb="7">
      <t>シュトクゼイ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</si>
</sst>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;&quot;△ &quot;#,##0"/>
    <numFmt numFmtId="178" formatCode="#,##0.0_ "/>
    <numFmt numFmtId="179" formatCode="0.0_);[Red]\(0.0\)"/>
    <numFmt numFmtId="180" formatCode="0.0_ "/>
  </numFmts>
  <fonts count="9" x14ac:knownFonts="1">
    <font>
      <sz val="9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9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applyFont="1" applyFill="1"/>
    <xf numFmtId="0" fontId="3" fillId="0" borderId="0" xfId="0" applyFont="1" applyFill="1"/>
    <xf numFmtId="0" fontId="3" fillId="0" borderId="0" xfId="0" applyFont="1"/>
    <xf numFmtId="0" fontId="3" fillId="0" borderId="1" xfId="0" applyFont="1" applyBorder="1"/>
    <xf numFmtId="0" fontId="3" fillId="0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6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vertical="center"/>
    </xf>
    <xf numFmtId="176" fontId="7" fillId="0" borderId="16" xfId="0" applyNumberFormat="1" applyFont="1" applyFill="1" applyBorder="1" applyAlignment="1">
      <alignment vertical="center"/>
    </xf>
    <xf numFmtId="177" fontId="7" fillId="0" borderId="16" xfId="0" applyNumberFormat="1" applyFont="1" applyBorder="1" applyAlignment="1">
      <alignment vertical="center"/>
    </xf>
    <xf numFmtId="178" fontId="7" fillId="0" borderId="16" xfId="0" applyNumberFormat="1" applyFont="1" applyBorder="1" applyAlignment="1">
      <alignment vertical="center"/>
    </xf>
    <xf numFmtId="178" fontId="7" fillId="0" borderId="17" xfId="0" applyNumberFormat="1" applyFont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80" fontId="7" fillId="0" borderId="17" xfId="0" applyNumberFormat="1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3" fillId="0" borderId="14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vertical="center" wrapText="1"/>
    </xf>
    <xf numFmtId="0" fontId="3" fillId="0" borderId="14" xfId="0" quotePrefix="1" applyFont="1" applyBorder="1" applyAlignment="1">
      <alignment horizontal="left" vertical="center"/>
    </xf>
    <xf numFmtId="0" fontId="0" fillId="0" borderId="14" xfId="0" quotePrefix="1" applyBorder="1" applyAlignment="1">
      <alignment horizontal="left" vertical="center"/>
    </xf>
    <xf numFmtId="178" fontId="7" fillId="0" borderId="16" xfId="0" applyNumberFormat="1" applyFont="1" applyBorder="1" applyAlignment="1">
      <alignment horizontal="right"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horizontal="distributed" vertical="center"/>
    </xf>
    <xf numFmtId="0" fontId="8" fillId="0" borderId="20" xfId="0" applyFont="1" applyBorder="1" applyAlignment="1">
      <alignment vertical="center"/>
    </xf>
    <xf numFmtId="176" fontId="8" fillId="0" borderId="20" xfId="0" applyNumberFormat="1" applyFont="1" applyFill="1" applyBorder="1" applyAlignment="1">
      <alignment vertical="center"/>
    </xf>
    <xf numFmtId="178" fontId="8" fillId="0" borderId="20" xfId="0" applyNumberFormat="1" applyFont="1" applyBorder="1" applyAlignment="1">
      <alignment vertical="center"/>
    </xf>
    <xf numFmtId="178" fontId="8" fillId="0" borderId="21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0" fontId="0" fillId="0" borderId="0" xfId="0" applyFont="1"/>
    <xf numFmtId="178" fontId="7" fillId="0" borderId="22" xfId="0" applyNumberFormat="1" applyFont="1" applyFill="1" applyBorder="1" applyAlignment="1">
      <alignment vertical="center"/>
    </xf>
    <xf numFmtId="178" fontId="7" fillId="0" borderId="16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3" fillId="0" borderId="2" xfId="0" quotePrefix="1" applyFont="1" applyBorder="1" applyAlignment="1">
      <alignment horizontal="right" vertical="center"/>
    </xf>
    <xf numFmtId="0" fontId="3" fillId="0" borderId="3" xfId="0" quotePrefix="1" applyFont="1" applyBorder="1" applyAlignment="1">
      <alignment horizontal="right" vertical="center"/>
    </xf>
    <xf numFmtId="0" fontId="3" fillId="0" borderId="4" xfId="0" quotePrefix="1" applyFont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1F3F2990-7046-469D-830B-0FC322578B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9050" y="514350"/>
          <a:ext cx="1419225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view="pageBreakPreview" zoomScaleNormal="100" zoomScaleSheetLayoutView="100" workbookViewId="0">
      <pane xSplit="3" ySplit="5" topLeftCell="D6" activePane="bottomRight" state="frozen"/>
      <selection activeCell="H40" sqref="H40"/>
      <selection pane="topRight" activeCell="H40" sqref="H40"/>
      <selection pane="bottomLeft" activeCell="H40" sqref="H40"/>
      <selection pane="bottomRight" activeCell="F6" sqref="F6"/>
    </sheetView>
  </sheetViews>
  <sheetFormatPr defaultColWidth="9.33203125" defaultRowHeight="11" x14ac:dyDescent="0.2"/>
  <cols>
    <col min="1" max="1" width="1.77734375" style="5" customWidth="1"/>
    <col min="2" max="2" width="21.44140625" style="5" customWidth="1"/>
    <col min="3" max="3" width="1.77734375" style="5" customWidth="1"/>
    <col min="4" max="5" width="13.77734375" style="4" customWidth="1"/>
    <col min="6" max="6" width="13.44140625" style="4" customWidth="1"/>
    <col min="7" max="7" width="16" style="5" customWidth="1"/>
    <col min="8" max="9" width="12.77734375" style="5" customWidth="1"/>
    <col min="10" max="10" width="2.77734375" style="5" customWidth="1"/>
    <col min="11" max="11" width="9.44140625" style="5" customWidth="1"/>
    <col min="12" max="13" width="9.33203125" style="5"/>
    <col min="14" max="14" width="11" style="5" bestFit="1" customWidth="1"/>
    <col min="15" max="16384" width="9.33203125" style="5"/>
  </cols>
  <sheetData>
    <row r="1" spans="1:10" ht="18" customHeight="1" x14ac:dyDescent="0.25">
      <c r="A1" s="1" t="str">
        <f>"１　令和５年度県税予算決算対比"</f>
        <v>１　令和５年度県税予算決算対比</v>
      </c>
      <c r="B1" s="2"/>
      <c r="C1" s="2"/>
      <c r="D1" s="3"/>
    </row>
    <row r="2" spans="1:10" ht="4.5" customHeight="1" x14ac:dyDescent="0.2"/>
    <row r="3" spans="1:10" ht="18" customHeight="1" thickBot="1" x14ac:dyDescent="0.25">
      <c r="A3" s="6"/>
      <c r="B3" s="6"/>
      <c r="C3" s="6"/>
      <c r="D3" s="7"/>
      <c r="E3" s="7"/>
      <c r="F3" s="7"/>
      <c r="G3" s="6"/>
      <c r="H3" s="48" t="s">
        <v>0</v>
      </c>
      <c r="I3" s="48"/>
      <c r="J3" s="8"/>
    </row>
    <row r="4" spans="1:10" s="10" customFormat="1" ht="20.5" customHeight="1" x14ac:dyDescent="0.2">
      <c r="A4" s="49" t="s">
        <v>1</v>
      </c>
      <c r="B4" s="50"/>
      <c r="C4" s="51"/>
      <c r="D4" s="52" t="s">
        <v>2</v>
      </c>
      <c r="E4" s="52" t="s">
        <v>3</v>
      </c>
      <c r="F4" s="54" t="s">
        <v>4</v>
      </c>
      <c r="G4" s="55"/>
      <c r="H4" s="55"/>
      <c r="I4" s="56"/>
      <c r="J4" s="9"/>
    </row>
    <row r="5" spans="1:10" s="10" customFormat="1" ht="20.5" customHeight="1" x14ac:dyDescent="0.2">
      <c r="A5" s="11" t="s">
        <v>5</v>
      </c>
      <c r="B5" s="12"/>
      <c r="C5" s="13"/>
      <c r="D5" s="53"/>
      <c r="E5" s="53"/>
      <c r="F5" s="14" t="s">
        <v>6</v>
      </c>
      <c r="G5" s="15" t="s">
        <v>7</v>
      </c>
      <c r="H5" s="15" t="s">
        <v>8</v>
      </c>
      <c r="I5" s="16" t="s">
        <v>9</v>
      </c>
      <c r="J5" s="9"/>
    </row>
    <row r="6" spans="1:10" ht="30" customHeight="1" x14ac:dyDescent="0.2">
      <c r="A6" s="17"/>
      <c r="B6" s="18" t="s">
        <v>10</v>
      </c>
      <c r="C6" s="19"/>
      <c r="D6" s="20">
        <f>SUM(D7:D9)</f>
        <v>49784222</v>
      </c>
      <c r="E6" s="20">
        <f>SUM(E7:E9)</f>
        <v>50256748</v>
      </c>
      <c r="F6" s="20">
        <f>SUM(F7:F9)</f>
        <v>50572663</v>
      </c>
      <c r="G6" s="21">
        <f>SUM(G7:G9)</f>
        <v>315915</v>
      </c>
      <c r="H6" s="22">
        <f>ROUND(F6/E6*100,1)</f>
        <v>100.6</v>
      </c>
      <c r="I6" s="23">
        <f>SUM(I7:I9)</f>
        <v>30.900000000000002</v>
      </c>
      <c r="J6" s="24"/>
    </row>
    <row r="7" spans="1:10" ht="30" customHeight="1" x14ac:dyDescent="0.2">
      <c r="A7" s="17"/>
      <c r="B7" s="25" t="s">
        <v>11</v>
      </c>
      <c r="C7" s="19"/>
      <c r="D7" s="20">
        <v>46273779</v>
      </c>
      <c r="E7" s="20">
        <v>46919202</v>
      </c>
      <c r="F7" s="20">
        <v>47050666</v>
      </c>
      <c r="G7" s="21">
        <f>ROUND(F7-E7,0)</f>
        <v>131464</v>
      </c>
      <c r="H7" s="22">
        <f t="shared" ref="H7:H24" si="0">ROUND(F7/E7*100,1)</f>
        <v>100.3</v>
      </c>
      <c r="I7" s="26">
        <f>ROUND(F7/$F$29*100,1)</f>
        <v>28.8</v>
      </c>
      <c r="J7" s="24"/>
    </row>
    <row r="8" spans="1:10" ht="30" customHeight="1" x14ac:dyDescent="0.2">
      <c r="A8" s="17"/>
      <c r="B8" s="25" t="s">
        <v>12</v>
      </c>
      <c r="C8" s="19"/>
      <c r="D8" s="20">
        <v>3425369</v>
      </c>
      <c r="E8" s="20">
        <v>3262199</v>
      </c>
      <c r="F8" s="20">
        <v>3443135</v>
      </c>
      <c r="G8" s="21">
        <f t="shared" ref="G8:G9" si="1">ROUND(F8-E8,0)</f>
        <v>180936</v>
      </c>
      <c r="H8" s="22">
        <f t="shared" si="0"/>
        <v>105.5</v>
      </c>
      <c r="I8" s="26">
        <f>ROUND(F8/$F$29*100,1)</f>
        <v>2.1</v>
      </c>
      <c r="J8" s="24"/>
    </row>
    <row r="9" spans="1:10" ht="30" customHeight="1" x14ac:dyDescent="0.2">
      <c r="A9" s="17"/>
      <c r="B9" s="25" t="s">
        <v>13</v>
      </c>
      <c r="C9" s="19"/>
      <c r="D9" s="20">
        <v>85074</v>
      </c>
      <c r="E9" s="20">
        <v>75347</v>
      </c>
      <c r="F9" s="20">
        <v>78862</v>
      </c>
      <c r="G9" s="21">
        <f t="shared" si="1"/>
        <v>3515</v>
      </c>
      <c r="H9" s="22">
        <f t="shared" si="0"/>
        <v>104.7</v>
      </c>
      <c r="I9" s="26">
        <f>ROUND(F9/$F$29*100,1)</f>
        <v>0</v>
      </c>
      <c r="J9" s="24"/>
    </row>
    <row r="10" spans="1:10" ht="30" customHeight="1" x14ac:dyDescent="0.2">
      <c r="A10" s="17"/>
      <c r="B10" s="27" t="s">
        <v>14</v>
      </c>
      <c r="C10" s="19"/>
      <c r="D10" s="20">
        <f>SUM(D11:D12)</f>
        <v>33609520</v>
      </c>
      <c r="E10" s="20">
        <f>SUM(E11:E12)</f>
        <v>34444792</v>
      </c>
      <c r="F10" s="20">
        <f>SUM(F11:F12)</f>
        <v>35654894</v>
      </c>
      <c r="G10" s="21">
        <f>SUM(G11:G12)</f>
        <v>1210102</v>
      </c>
      <c r="H10" s="22">
        <f t="shared" si="0"/>
        <v>103.5</v>
      </c>
      <c r="I10" s="26">
        <f>SUM(I11:I12)+0.1</f>
        <v>21.9</v>
      </c>
      <c r="J10" s="24"/>
    </row>
    <row r="11" spans="1:10" ht="30" customHeight="1" x14ac:dyDescent="0.2">
      <c r="A11" s="17"/>
      <c r="B11" s="25" t="s">
        <v>15</v>
      </c>
      <c r="C11" s="19"/>
      <c r="D11" s="20">
        <v>1510164</v>
      </c>
      <c r="E11" s="20">
        <v>1493439</v>
      </c>
      <c r="F11" s="20">
        <v>1503589</v>
      </c>
      <c r="G11" s="21">
        <f t="shared" ref="G11:G24" si="2">ROUND(F11-E11,0)</f>
        <v>10150</v>
      </c>
      <c r="H11" s="22">
        <f t="shared" si="0"/>
        <v>100.7</v>
      </c>
      <c r="I11" s="26">
        <f>ROUND(F11/$F$29*100,1)</f>
        <v>0.9</v>
      </c>
      <c r="J11" s="24"/>
    </row>
    <row r="12" spans="1:10" ht="30" customHeight="1" x14ac:dyDescent="0.2">
      <c r="A12" s="28"/>
      <c r="B12" s="29" t="s">
        <v>16</v>
      </c>
      <c r="C12" s="30"/>
      <c r="D12" s="20">
        <v>32099356</v>
      </c>
      <c r="E12" s="20">
        <v>32951353</v>
      </c>
      <c r="F12" s="20">
        <v>34151305</v>
      </c>
      <c r="G12" s="21">
        <f t="shared" si="2"/>
        <v>1199952</v>
      </c>
      <c r="H12" s="22">
        <f t="shared" si="0"/>
        <v>103.6</v>
      </c>
      <c r="I12" s="26">
        <f>ROUND(F12/$F$29*100,1)</f>
        <v>20.9</v>
      </c>
      <c r="J12" s="24"/>
    </row>
    <row r="13" spans="1:10" ht="30" customHeight="1" x14ac:dyDescent="0.2">
      <c r="A13" s="31"/>
      <c r="B13" s="27" t="s">
        <v>17</v>
      </c>
      <c r="C13" s="19"/>
      <c r="D13" s="20">
        <v>35892387</v>
      </c>
      <c r="E13" s="20">
        <v>37354378</v>
      </c>
      <c r="F13" s="20">
        <v>37110768</v>
      </c>
      <c r="G13" s="21">
        <f>SUM(G14:G15)</f>
        <v>-243610</v>
      </c>
      <c r="H13" s="22">
        <f t="shared" si="0"/>
        <v>99.3</v>
      </c>
      <c r="I13" s="26">
        <f>SUM(I14:I15)</f>
        <v>22.7</v>
      </c>
      <c r="J13" s="24"/>
    </row>
    <row r="14" spans="1:10" ht="30" customHeight="1" x14ac:dyDescent="0.2">
      <c r="A14" s="31"/>
      <c r="B14" s="25" t="s">
        <v>18</v>
      </c>
      <c r="C14" s="19"/>
      <c r="D14" s="20">
        <v>28533014</v>
      </c>
      <c r="E14" s="20">
        <v>30234838</v>
      </c>
      <c r="F14" s="20">
        <v>30237140</v>
      </c>
      <c r="G14" s="21">
        <f t="shared" si="2"/>
        <v>2302</v>
      </c>
      <c r="H14" s="22">
        <f t="shared" si="0"/>
        <v>100</v>
      </c>
      <c r="I14" s="26">
        <f t="shared" ref="I14:I26" si="3">ROUND(F14/$F$29*100,1)</f>
        <v>18.5</v>
      </c>
      <c r="J14" s="24"/>
    </row>
    <row r="15" spans="1:10" ht="30" customHeight="1" x14ac:dyDescent="0.2">
      <c r="A15" s="32"/>
      <c r="B15" s="25" t="s">
        <v>19</v>
      </c>
      <c r="C15" s="19"/>
      <c r="D15" s="20">
        <v>7359373</v>
      </c>
      <c r="E15" s="20">
        <v>7119540</v>
      </c>
      <c r="F15" s="20">
        <v>6873628</v>
      </c>
      <c r="G15" s="21">
        <f t="shared" si="2"/>
        <v>-245912</v>
      </c>
      <c r="H15" s="22">
        <f t="shared" si="0"/>
        <v>96.5</v>
      </c>
      <c r="I15" s="26">
        <f t="shared" si="3"/>
        <v>4.2</v>
      </c>
      <c r="J15" s="24"/>
    </row>
    <row r="16" spans="1:10" ht="30" customHeight="1" x14ac:dyDescent="0.2">
      <c r="A16" s="17"/>
      <c r="B16" s="27" t="s">
        <v>20</v>
      </c>
      <c r="C16" s="19"/>
      <c r="D16" s="20">
        <v>3731843</v>
      </c>
      <c r="E16" s="20">
        <v>3906564</v>
      </c>
      <c r="F16" s="20">
        <v>3934833</v>
      </c>
      <c r="G16" s="21">
        <f t="shared" si="2"/>
        <v>28269</v>
      </c>
      <c r="H16" s="22">
        <f t="shared" si="0"/>
        <v>100.7</v>
      </c>
      <c r="I16" s="26">
        <f t="shared" si="3"/>
        <v>2.4</v>
      </c>
      <c r="J16" s="24"/>
    </row>
    <row r="17" spans="1:10" ht="30" customHeight="1" x14ac:dyDescent="0.2">
      <c r="A17" s="17"/>
      <c r="B17" s="27" t="s">
        <v>21</v>
      </c>
      <c r="C17" s="19"/>
      <c r="D17" s="20">
        <v>1852338</v>
      </c>
      <c r="E17" s="20">
        <v>1924122</v>
      </c>
      <c r="F17" s="20">
        <v>1932369</v>
      </c>
      <c r="G17" s="21">
        <f t="shared" si="2"/>
        <v>8247</v>
      </c>
      <c r="H17" s="22">
        <f t="shared" si="0"/>
        <v>100.4</v>
      </c>
      <c r="I17" s="26">
        <f t="shared" si="3"/>
        <v>1.2</v>
      </c>
      <c r="J17" s="24"/>
    </row>
    <row r="18" spans="1:10" ht="30" customHeight="1" x14ac:dyDescent="0.2">
      <c r="A18" s="17"/>
      <c r="B18" s="27" t="s">
        <v>22</v>
      </c>
      <c r="C18" s="19"/>
      <c r="D18" s="20">
        <v>403717</v>
      </c>
      <c r="E18" s="20">
        <v>401754</v>
      </c>
      <c r="F18" s="20">
        <v>407965</v>
      </c>
      <c r="G18" s="21">
        <f t="shared" si="2"/>
        <v>6211</v>
      </c>
      <c r="H18" s="22">
        <f t="shared" si="0"/>
        <v>101.5</v>
      </c>
      <c r="I18" s="26">
        <f t="shared" si="3"/>
        <v>0.2</v>
      </c>
      <c r="J18" s="24"/>
    </row>
    <row r="19" spans="1:10" ht="30" customHeight="1" x14ac:dyDescent="0.2">
      <c r="A19" s="17"/>
      <c r="B19" s="27" t="s">
        <v>23</v>
      </c>
      <c r="C19" s="19"/>
      <c r="D19" s="20">
        <v>11732967</v>
      </c>
      <c r="E19" s="20">
        <v>11808633</v>
      </c>
      <c r="F19" s="20">
        <v>11943959</v>
      </c>
      <c r="G19" s="21">
        <f t="shared" si="2"/>
        <v>135326</v>
      </c>
      <c r="H19" s="22">
        <f t="shared" si="0"/>
        <v>101.1</v>
      </c>
      <c r="I19" s="26">
        <f t="shared" si="3"/>
        <v>7.3</v>
      </c>
      <c r="J19" s="24"/>
    </row>
    <row r="20" spans="1:10" ht="30" customHeight="1" x14ac:dyDescent="0.2">
      <c r="A20" s="17"/>
      <c r="B20" s="27" t="s">
        <v>24</v>
      </c>
      <c r="C20" s="19"/>
      <c r="D20" s="20">
        <f>SUM(D21:D22)</f>
        <v>18551570</v>
      </c>
      <c r="E20" s="20">
        <f>SUM(E21:E22)</f>
        <v>19082002</v>
      </c>
      <c r="F20" s="20">
        <f t="shared" ref="F20" si="4">SUM(F21:F22)</f>
        <v>19118348</v>
      </c>
      <c r="G20" s="21">
        <f t="shared" si="2"/>
        <v>36346</v>
      </c>
      <c r="H20" s="22">
        <f t="shared" si="0"/>
        <v>100.2</v>
      </c>
      <c r="I20" s="26">
        <f t="shared" si="3"/>
        <v>11.7</v>
      </c>
      <c r="J20" s="24"/>
    </row>
    <row r="21" spans="1:10" ht="30" customHeight="1" x14ac:dyDescent="0.2">
      <c r="A21" s="17"/>
      <c r="B21" s="25" t="s">
        <v>32</v>
      </c>
      <c r="C21" s="19"/>
      <c r="D21" s="20">
        <v>835555</v>
      </c>
      <c r="E21" s="20">
        <v>1169242</v>
      </c>
      <c r="F21" s="20">
        <v>1203010</v>
      </c>
      <c r="G21" s="21">
        <f t="shared" si="2"/>
        <v>33768</v>
      </c>
      <c r="H21" s="22">
        <f t="shared" si="0"/>
        <v>102.9</v>
      </c>
      <c r="I21" s="26">
        <f t="shared" si="3"/>
        <v>0.7</v>
      </c>
      <c r="J21" s="24"/>
    </row>
    <row r="22" spans="1:10" ht="30" customHeight="1" x14ac:dyDescent="0.2">
      <c r="A22" s="17"/>
      <c r="B22" s="25" t="s">
        <v>33</v>
      </c>
      <c r="C22" s="19"/>
      <c r="D22" s="20">
        <v>17716015</v>
      </c>
      <c r="E22" s="20">
        <v>17912760</v>
      </c>
      <c r="F22" s="20">
        <v>17915338</v>
      </c>
      <c r="G22" s="21">
        <f t="shared" si="2"/>
        <v>2578</v>
      </c>
      <c r="H22" s="22">
        <f t="shared" si="0"/>
        <v>100</v>
      </c>
      <c r="I22" s="26">
        <f t="shared" si="3"/>
        <v>11</v>
      </c>
      <c r="J22" s="24"/>
    </row>
    <row r="23" spans="1:10" ht="30" customHeight="1" x14ac:dyDescent="0.2">
      <c r="A23" s="17"/>
      <c r="B23" s="27" t="s">
        <v>25</v>
      </c>
      <c r="C23" s="19"/>
      <c r="D23" s="20">
        <v>12875</v>
      </c>
      <c r="E23" s="20">
        <v>11691</v>
      </c>
      <c r="F23" s="20">
        <v>11703</v>
      </c>
      <c r="G23" s="21">
        <f t="shared" si="2"/>
        <v>12</v>
      </c>
      <c r="H23" s="22">
        <f t="shared" si="0"/>
        <v>100.1</v>
      </c>
      <c r="I23" s="26">
        <f t="shared" si="3"/>
        <v>0</v>
      </c>
      <c r="J23" s="24"/>
    </row>
    <row r="24" spans="1:10" ht="30" customHeight="1" x14ac:dyDescent="0.2">
      <c r="A24" s="17"/>
      <c r="B24" s="27" t="s">
        <v>26</v>
      </c>
      <c r="C24" s="19"/>
      <c r="D24" s="20">
        <v>22928</v>
      </c>
      <c r="E24" s="20">
        <v>22907</v>
      </c>
      <c r="F24" s="20">
        <v>22927</v>
      </c>
      <c r="G24" s="21">
        <f t="shared" si="2"/>
        <v>20</v>
      </c>
      <c r="H24" s="22">
        <f t="shared" si="0"/>
        <v>100.1</v>
      </c>
      <c r="I24" s="26">
        <f t="shared" si="3"/>
        <v>0</v>
      </c>
      <c r="J24" s="24"/>
    </row>
    <row r="25" spans="1:10" ht="30" customHeight="1" x14ac:dyDescent="0.2">
      <c r="A25" s="17"/>
      <c r="B25" s="27" t="s">
        <v>27</v>
      </c>
      <c r="C25" s="19"/>
      <c r="D25" s="20">
        <v>2379391</v>
      </c>
      <c r="E25" s="20">
        <v>2257031</v>
      </c>
      <c r="F25" s="20">
        <v>2257031</v>
      </c>
      <c r="G25" s="21">
        <f>ROUND(F25-E25,0)</f>
        <v>0</v>
      </c>
      <c r="H25" s="33">
        <f>ROUND(F25/E25*100,1)</f>
        <v>100</v>
      </c>
      <c r="I25" s="26">
        <f t="shared" si="3"/>
        <v>1.4</v>
      </c>
      <c r="J25" s="24"/>
    </row>
    <row r="26" spans="1:10" ht="30" customHeight="1" x14ac:dyDescent="0.2">
      <c r="A26" s="17"/>
      <c r="B26" s="27" t="s">
        <v>28</v>
      </c>
      <c r="C26" s="19"/>
      <c r="D26" s="20">
        <v>182099</v>
      </c>
      <c r="E26" s="20">
        <v>185305</v>
      </c>
      <c r="F26" s="20">
        <v>184379</v>
      </c>
      <c r="G26" s="21">
        <f>ROUND(F26-E26,0)</f>
        <v>-926</v>
      </c>
      <c r="H26" s="22">
        <f>ROUND(F26/E26*100,1)</f>
        <v>99.5</v>
      </c>
      <c r="I26" s="26">
        <f t="shared" si="3"/>
        <v>0.1</v>
      </c>
      <c r="J26" s="24"/>
    </row>
    <row r="27" spans="1:10" ht="30" customHeight="1" x14ac:dyDescent="0.2">
      <c r="A27" s="17"/>
      <c r="B27" s="27" t="s">
        <v>34</v>
      </c>
      <c r="C27" s="19"/>
      <c r="D27" s="20">
        <v>0</v>
      </c>
      <c r="E27" s="20">
        <v>48505</v>
      </c>
      <c r="F27" s="20">
        <v>48505</v>
      </c>
      <c r="G27" s="20">
        <v>498</v>
      </c>
      <c r="H27" s="47">
        <v>0</v>
      </c>
      <c r="I27" s="46">
        <v>0</v>
      </c>
      <c r="J27" s="24"/>
    </row>
    <row r="28" spans="1:10" ht="30" customHeight="1" x14ac:dyDescent="0.2">
      <c r="A28" s="17"/>
      <c r="B28" s="27" t="s">
        <v>29</v>
      </c>
      <c r="C28" s="19"/>
      <c r="D28" s="20">
        <v>0</v>
      </c>
      <c r="E28" s="20">
        <v>0</v>
      </c>
      <c r="F28" s="20">
        <v>0</v>
      </c>
      <c r="G28" s="20">
        <f>ROUND(F28-E28,0)</f>
        <v>0</v>
      </c>
      <c r="H28" s="22">
        <v>0</v>
      </c>
      <c r="I28" s="26">
        <f>ROUND(F28/$F$29*100,1)</f>
        <v>0</v>
      </c>
      <c r="J28" s="24"/>
    </row>
    <row r="29" spans="1:10" ht="30" customHeight="1" thickBot="1" x14ac:dyDescent="0.25">
      <c r="A29" s="34"/>
      <c r="B29" s="35" t="s">
        <v>30</v>
      </c>
      <c r="C29" s="36"/>
      <c r="D29" s="37">
        <f>SUM(D6,D10,D13,D16:D20,D23:D26)</f>
        <v>158155857</v>
      </c>
      <c r="E29" s="37">
        <f>SUM(E6,E10,E13,E16:E20,E23:E28)</f>
        <v>161704432</v>
      </c>
      <c r="F29" s="37">
        <f>SUM(F6,F10,F13,F16:F20,F23:F28)-2</f>
        <v>163200342</v>
      </c>
      <c r="G29" s="37">
        <f>SUM(G6,G10,G13,G16:G20,G23:G28)</f>
        <v>1496410</v>
      </c>
      <c r="H29" s="38">
        <f>ROUND(F29/E29*100,1)</f>
        <v>100.9</v>
      </c>
      <c r="I29" s="39">
        <v>100</v>
      </c>
      <c r="J29" s="24"/>
    </row>
    <row r="30" spans="1:10" ht="7.5" customHeight="1" x14ac:dyDescent="0.2">
      <c r="A30" s="9"/>
      <c r="B30" s="40"/>
      <c r="C30" s="40"/>
      <c r="D30" s="41"/>
      <c r="E30" s="42"/>
      <c r="F30" s="42"/>
      <c r="G30" s="43"/>
      <c r="H30" s="43"/>
      <c r="I30" s="44"/>
      <c r="J30" s="24"/>
    </row>
    <row r="31" spans="1:10" x14ac:dyDescent="0.2">
      <c r="B31" s="45" t="s">
        <v>31</v>
      </c>
    </row>
  </sheetData>
  <mergeCells count="5">
    <mergeCell ref="H3:I3"/>
    <mergeCell ref="A4:C4"/>
    <mergeCell ref="D4:D5"/>
    <mergeCell ref="E4:E5"/>
    <mergeCell ref="F4:I4"/>
  </mergeCells>
  <phoneticPr fontId="5"/>
  <pageMargins left="0.78740157480314965" right="0.78740157480314965" top="0.78740157480314965" bottom="0.39370078740157483" header="0.19685039370078741" footer="0.19685039370078741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 県税予算決算対比</vt:lpstr>
      <vt:lpstr>'1 県税予算決算対比'!Print_Area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福元 優太</cp:lastModifiedBy>
  <cp:lastPrinted>2025-01-20T02:40:40Z</cp:lastPrinted>
  <dcterms:created xsi:type="dcterms:W3CDTF">2018-08-14T04:53:12Z</dcterms:created>
  <dcterms:modified xsi:type="dcterms:W3CDTF">2025-02-18T04:24:13Z</dcterms:modified>
</cp:coreProperties>
</file>